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5 г\Муфты медного кабеля\"/>
    </mc:Choice>
  </mc:AlternateContent>
  <bookViews>
    <workbookView xWindow="0" yWindow="0" windowWidth="28800" windowHeight="12435"/>
  </bookViews>
  <sheets>
    <sheet name="Лист1" sheetId="1" r:id="rId1"/>
    <sheet name="XLR_NoRangeSheet" sheetId="2" state="veryHidden" r:id="rId2"/>
  </sheets>
  <definedNames>
    <definedName name="Query1">Лист1!$A$7:$AB$48</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Лист1!$A$53:$N$54</definedName>
    <definedName name="XLR_ERRNAMESTR" hidden="1">XLR_NoRangeSheet!$B$5</definedName>
    <definedName name="XLR_VERSION" hidden="1">XLR_NoRangeSheet!$A$5</definedName>
  </definedNames>
  <calcPr calcId="152511"/>
</workbook>
</file>

<file path=xl/calcChain.xml><?xml version="1.0" encoding="utf-8"?>
<calcChain xmlns="http://schemas.openxmlformats.org/spreadsheetml/2006/main">
  <c r="I39" i="1" l="1"/>
  <c r="K39" i="1" s="1"/>
  <c r="L39" i="1" s="1"/>
  <c r="I38" i="1"/>
  <c r="K38" i="1" s="1"/>
  <c r="L38" i="1" s="1"/>
  <c r="I32" i="1"/>
  <c r="K32" i="1" s="1"/>
  <c r="L32" i="1" s="1"/>
  <c r="I31" i="1"/>
  <c r="K31" i="1" s="1"/>
  <c r="L31" i="1" s="1"/>
  <c r="I30" i="1"/>
  <c r="K30" i="1" s="1"/>
  <c r="L30" i="1" s="1"/>
  <c r="I27" i="1"/>
  <c r="K27" i="1" s="1"/>
  <c r="L27" i="1" s="1"/>
  <c r="I29" i="1"/>
  <c r="K29" i="1" s="1"/>
  <c r="L29" i="1" s="1"/>
  <c r="I28" i="1"/>
  <c r="K28" i="1" s="1"/>
  <c r="L28" i="1" s="1"/>
  <c r="I26" i="1"/>
  <c r="K26" i="1" s="1"/>
  <c r="L26" i="1" s="1"/>
  <c r="I25" i="1"/>
  <c r="K25" i="1" s="1"/>
  <c r="L25" i="1" s="1"/>
  <c r="I24" i="1"/>
  <c r="K24" i="1" s="1"/>
  <c r="L24" i="1" s="1"/>
  <c r="I23" i="1"/>
  <c r="K23" i="1" s="1"/>
  <c r="L23" i="1" s="1"/>
  <c r="I22" i="1"/>
  <c r="K22" i="1" s="1"/>
  <c r="L22" i="1" s="1"/>
  <c r="I21" i="1"/>
  <c r="K21" i="1" s="1"/>
  <c r="L21" i="1" s="1"/>
  <c r="I20" i="1"/>
  <c r="K20" i="1" s="1"/>
  <c r="L20" i="1" s="1"/>
  <c r="I19" i="1"/>
  <c r="K19" i="1" s="1"/>
  <c r="L19" i="1" s="1"/>
  <c r="I18" i="1"/>
  <c r="K18" i="1" s="1"/>
  <c r="L18" i="1" s="1"/>
  <c r="I17" i="1"/>
  <c r="K17" i="1" s="1"/>
  <c r="L17" i="1" s="1"/>
  <c r="I47" i="1" l="1"/>
  <c r="I46" i="1"/>
  <c r="I45" i="1"/>
  <c r="I44" i="1"/>
  <c r="I43" i="1"/>
  <c r="I42" i="1"/>
  <c r="I41" i="1"/>
  <c r="I40" i="1"/>
  <c r="I37" i="1"/>
  <c r="I36" i="1"/>
  <c r="I35" i="1"/>
  <c r="I34" i="1"/>
  <c r="I33" i="1"/>
  <c r="I16" i="1"/>
  <c r="I15" i="1"/>
  <c r="I14" i="1"/>
  <c r="I13" i="1"/>
  <c r="I12" i="1"/>
  <c r="I11" i="1"/>
  <c r="I10" i="1"/>
  <c r="I9" i="1"/>
  <c r="I8" i="1"/>
  <c r="I7" i="1"/>
  <c r="K8" i="1" l="1"/>
  <c r="L8" i="1" s="1"/>
  <c r="K9" i="1"/>
  <c r="L9" i="1" s="1"/>
  <c r="K10" i="1"/>
  <c r="L10" i="1" s="1"/>
  <c r="K11" i="1"/>
  <c r="L11" i="1" s="1"/>
  <c r="K12" i="1"/>
  <c r="L12" i="1" s="1"/>
  <c r="K13" i="1"/>
  <c r="L13" i="1" s="1"/>
  <c r="K14" i="1"/>
  <c r="L14" i="1" s="1"/>
  <c r="K15" i="1"/>
  <c r="L15" i="1" s="1"/>
  <c r="K16" i="1"/>
  <c r="L16" i="1" s="1"/>
  <c r="K33" i="1"/>
  <c r="L33" i="1" s="1"/>
  <c r="K34" i="1"/>
  <c r="L34" i="1" s="1"/>
  <c r="K35" i="1"/>
  <c r="L35" i="1" s="1"/>
  <c r="K36" i="1"/>
  <c r="L36" i="1" s="1"/>
  <c r="K37" i="1"/>
  <c r="L37" i="1" s="1"/>
  <c r="K40" i="1"/>
  <c r="L40" i="1" s="1"/>
  <c r="K41" i="1"/>
  <c r="L41" i="1" s="1"/>
  <c r="K42" i="1"/>
  <c r="L42" i="1" s="1"/>
  <c r="K43" i="1"/>
  <c r="L43" i="1" s="1"/>
  <c r="K44" i="1"/>
  <c r="L44" i="1" s="1"/>
  <c r="K45" i="1"/>
  <c r="L45" i="1" s="1"/>
  <c r="K46" i="1"/>
  <c r="L46" i="1" s="1"/>
  <c r="K47" i="1"/>
  <c r="L47" i="1" s="1"/>
  <c r="K7" i="1"/>
  <c r="L7" i="1" l="1"/>
  <c r="L48" i="1" s="1"/>
  <c r="K48" i="1"/>
  <c r="B47" i="1"/>
  <c r="B46" i="1"/>
  <c r="B45" i="1"/>
  <c r="B44" i="1"/>
  <c r="B43" i="1"/>
  <c r="B42" i="1"/>
  <c r="B41" i="1"/>
  <c r="B40" i="1"/>
  <c r="B37" i="1"/>
  <c r="B36" i="1"/>
  <c r="B35" i="1"/>
  <c r="B34" i="1"/>
  <c r="B33" i="1"/>
  <c r="B32" i="1"/>
  <c r="B31" i="1"/>
  <c r="B16" i="1"/>
  <c r="B15" i="1"/>
  <c r="B14" i="1"/>
  <c r="B13" i="1"/>
  <c r="B12" i="1"/>
  <c r="B11" i="1"/>
  <c r="B10" i="1"/>
  <c r="B9" i="1"/>
  <c r="B8" i="1"/>
  <c r="B7" i="1"/>
  <c r="B5" i="2"/>
  <c r="L49" i="1" l="1"/>
</calcChain>
</file>

<file path=xl/sharedStrings.xml><?xml version="1.0" encoding="utf-8"?>
<sst xmlns="http://schemas.openxmlformats.org/spreadsheetml/2006/main" count="241" uniqueCount="156">
  <si>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</si>
  <si>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</si>
  <si>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</si>
  <si>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</si>
  <si>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</si>
  <si>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</si>
  <si>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</si>
  <si>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</si>
  <si>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</si>
  <si>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</si>
  <si>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</si>
  <si>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</si>
  <si>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</si>
  <si>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</si>
  <si>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</si>
  <si>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II кв.</t>
  </si>
  <si>
    <t>III кв.</t>
  </si>
  <si>
    <t>Итого</t>
  </si>
  <si>
    <t>В т.ч. НДС</t>
  </si>
  <si>
    <t>ЛОТ</t>
  </si>
  <si>
    <t>Гарантийные обязательства</t>
  </si>
  <si>
    <t>Номенклатура</t>
  </si>
  <si>
    <t>4.2, Developer  (build 122-D7)</t>
  </si>
  <si>
    <t>Query2</t>
  </si>
  <si>
    <t>г.Уфа</t>
  </si>
  <si>
    <t>Поставка  муфт  медного кабеля (ТУМКС, ТУТ)</t>
  </si>
  <si>
    <t>, тел. , эл.почта:</t>
  </si>
  <si>
    <t/>
  </si>
  <si>
    <t>31.12.2015</t>
  </si>
  <si>
    <t>Шушпанникова Елена Викторовна</t>
  </si>
  <si>
    <t>(347)221-57-56</t>
  </si>
  <si>
    <t>Отдел организации эксплуатации систем коммутации и сетей доступа</t>
  </si>
  <si>
    <t>Приложение 1.1</t>
  </si>
  <si>
    <t>22547</t>
  </si>
  <si>
    <t>АРМОКАСТ</t>
  </si>
  <si>
    <t>шт</t>
  </si>
  <si>
    <t>5420</t>
  </si>
  <si>
    <t>ИЗОЛЕНТА ПВХ</t>
  </si>
  <si>
    <t>37254</t>
  </si>
  <si>
    <t>ЛЕНТА EVT</t>
  </si>
  <si>
    <t>37253</t>
  </si>
  <si>
    <t>ЛЕНТА RST</t>
  </si>
  <si>
    <t>37256</t>
  </si>
  <si>
    <t>ЛЕНТА VMT</t>
  </si>
  <si>
    <t>37255</t>
  </si>
  <si>
    <t>ЛЕНТА VT</t>
  </si>
  <si>
    <t>1182</t>
  </si>
  <si>
    <t>ЛЕНТА ТЕМФЛЕКС</t>
  </si>
  <si>
    <t>35707</t>
  </si>
  <si>
    <t>МУФТА ТУМ-К 1М</t>
  </si>
  <si>
    <t>36008</t>
  </si>
  <si>
    <t>МУФТА ТУМ-КС 10</t>
  </si>
  <si>
    <t>36021</t>
  </si>
  <si>
    <t>МУФТА ТУМ-КС 100</t>
  </si>
  <si>
    <t>39194</t>
  </si>
  <si>
    <t>МУФТА ТУМ-КС 100/2</t>
  </si>
  <si>
    <t>39197</t>
  </si>
  <si>
    <t>МУФТА ТУМ-КС 100/3</t>
  </si>
  <si>
    <t>36007</t>
  </si>
  <si>
    <t>МУФТА ТУМ-КС 20</t>
  </si>
  <si>
    <t>36004</t>
  </si>
  <si>
    <t>МУФТА ТУМ-КС 20/2</t>
  </si>
  <si>
    <t>36005</t>
  </si>
  <si>
    <t>МУФТА ТУМ-КС 200</t>
  </si>
  <si>
    <t>36006</t>
  </si>
  <si>
    <t>МУФТА ТУМ-КС 30</t>
  </si>
  <si>
    <t>39192</t>
  </si>
  <si>
    <t>МУФТА ТУМ-КС 30/2</t>
  </si>
  <si>
    <t>39195</t>
  </si>
  <si>
    <t>МУФТА ТУМ-КС 30/3</t>
  </si>
  <si>
    <t>36317</t>
  </si>
  <si>
    <t>МУФТА ТУМ-КС 300</t>
  </si>
  <si>
    <t>36316</t>
  </si>
  <si>
    <t>МУФТА ТУМ-КС 400</t>
  </si>
  <si>
    <t>36003</t>
  </si>
  <si>
    <t>МУФТА ТУМ-КС 50</t>
  </si>
  <si>
    <t>39193</t>
  </si>
  <si>
    <t>МУФТА ТУМ-КС 50/2</t>
  </si>
  <si>
    <t>39196</t>
  </si>
  <si>
    <t>МУФТА ТУМ-КС 50/3</t>
  </si>
  <si>
    <t>36315</t>
  </si>
  <si>
    <t>МУФТА ТУМ-КС 500</t>
  </si>
  <si>
    <t>36660</t>
  </si>
  <si>
    <t>МУФТА ТУМ-КС 600</t>
  </si>
  <si>
    <t>36663</t>
  </si>
  <si>
    <t>МУФТА ТУМ-КС Р 100/2</t>
  </si>
  <si>
    <t>36662</t>
  </si>
  <si>
    <t>МУФТА ТУМ-КС Р 100/3</t>
  </si>
  <si>
    <t>36973</t>
  </si>
  <si>
    <t>МУФТА ТУМ-КС Р 500</t>
  </si>
  <si>
    <t>36978</t>
  </si>
  <si>
    <t>МУФТА ТУМ-КС Р 500/3</t>
  </si>
  <si>
    <t>36972</t>
  </si>
  <si>
    <t>МУФТА ТУМ-КС Р 600</t>
  </si>
  <si>
    <t>33965</t>
  </si>
  <si>
    <t>37754</t>
  </si>
  <si>
    <t>м</t>
  </si>
  <si>
    <t>37422</t>
  </si>
  <si>
    <t>ТРУБКА ТЕРМОУСАЖИВАЕМАЯ 10/5</t>
  </si>
  <si>
    <t>16740</t>
  </si>
  <si>
    <t>ТРУБКА ТЕРМОУСАЖИВАЕМАЯ 20/10</t>
  </si>
  <si>
    <t>ПОГ.М</t>
  </si>
  <si>
    <t>40375</t>
  </si>
  <si>
    <t>КСМ 25</t>
  </si>
  <si>
    <t>Модуль на 25 пар  сухой KSC 21-117</t>
  </si>
  <si>
    <t>40326</t>
  </si>
  <si>
    <t>МУФТА ТУМ-КС 200/2</t>
  </si>
  <si>
    <t>40458</t>
  </si>
  <si>
    <t>МУФТА ТУМ-КС Р 50</t>
  </si>
  <si>
    <t>40350</t>
  </si>
  <si>
    <t>МУФТА ТУМ-КС Р 50/3</t>
  </si>
  <si>
    <t>16733</t>
  </si>
  <si>
    <t>ТРУБКА ТЕРМОУСАЖИВАЕМАЯ 40/20</t>
  </si>
  <si>
    <t>42226</t>
  </si>
  <si>
    <t>ТРУБКА ТЕРМОУСАЖИВАЕМАЯ 22/11</t>
  </si>
  <si>
    <t>42227</t>
  </si>
  <si>
    <t>ТРУБКА ТЕРМОУСАЖИВАЕМАЯ 50/30</t>
  </si>
  <si>
    <t>Приложение 1.2</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</si>
  <si>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</si>
  <si>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1 Паспорт  изделия</t>
  </si>
  <si>
    <t>2 Сертификаты качества</t>
  </si>
  <si>
    <t>не менее 12 месяцев</t>
  </si>
  <si>
    <t>Мухамадеев Алексей Викторович тел. /347/ 221-55-87, 8-917-342-21-83 эл.почта: muhamadeevav@mail.ru</t>
  </si>
  <si>
    <t>Шиц Д.В. Тел. /347/ 221-55-97 эл. почта: d.shic@bashtel.ru</t>
  </si>
  <si>
    <t>г. Уфа, ул. Каспийская, д.14; Мухаметшина З.Р. 89018173671</t>
  </si>
  <si>
    <t>0</t>
  </si>
  <si>
    <t>Растягивающийся стекловолоконный материал пропитанный специальным самополимеризующимся черным полиэтиленом, затвердевающим после контакта с водой. Применяется при монтаже компрессионных муфт, ремонтов муфт и оболочек кабелей. 1,5 м х 97 мм.</t>
  </si>
  <si>
    <t>Эластичная оберточная виниловая лента EVT, применяется для армирования пластиковой емкости и создания компрессии, направленной внутрь сростка кабеля. 101 мм х 30 м</t>
  </si>
  <si>
    <t>Герметизирующая мастичная лента RST используется для герметизации стыков между оболочкой кабеля и корпусом муфты, а также предотвращения вытекания гидрофобного заполнителя на этапе заливки. 38мм*1,5 м</t>
  </si>
  <si>
    <t>Эластичная высокопрочная лента на виниловой основе. VMT применяется для герметизации стыков муфт и ремонта оболочек кабелей. 38 мм* 6 м</t>
  </si>
  <si>
    <t>Всепогодная виниловая защитная лента VT используется в качестве защитного покрова для мастичной ленты RST. 19мм х 10,8м</t>
  </si>
  <si>
    <t xml:space="preserve">изоляционная лента типа ТЕМФЛЕКС. </t>
  </si>
  <si>
    <t>Муфта для монтажа симметричных кабелей связи емкостью 1*4. Муфта представляет собой комплект термоусаживаемой трубки с внутренним подклеивающим слоем из термоплавкого материала для герметизации кабеля.Внутри помещен каркас из ламинированного картона,позволяющий закачать в муфту гидрофобный компаунд;гидрофобный компаунд;экранная сетка,роликовые пружины,медные соединительные гильзы,провод с контактными зажимами.   Декларация о соответствии.Гарантийный срок службы не менее 3 лет.</t>
  </si>
  <si>
    <t xml:space="preserve"> Термоусаживаемые муфты  прямые  для монтажа многопарных кабелей связи с медными жилами. Муфта,содержит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  экранная перемычка с контактными зажимами, механические соединители жил,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соотвествии выполнения требований " Правил применения муфт для монтажа кабелей связи " (Приказ МИС  РФ №40  от 10.04.2006г), выданная Федеральным агенством связи. Для предприятий, ранее не поставляющих ОАО "Башинформсвязь" свои комплекты муфт, до проведения аукциона представить подробное описание предлагаемой продукции по всем типам муфт и, по возможности, образцы своей продукции. Наличие сертификатов  по системе ССС.Гарантийный срок службы не менее 3 лет.</t>
  </si>
  <si>
    <t>Термоусаживаемые муфты разветвительные на 2 направления  для монтажа многопарных кабелей связи с медными жилами. Муфта,содержит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  экранная перемычка с контактными зажимами, механические соединители жил,разветвительный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соотвествии выполнения требований " Правил применения муфт для монтажа кабелей связи " (Приказ МИС  РФ №40  от 10.04.2006г), выданная Федеральным агенством связи. Для предприятий, ранее не поставляющих ОАО "Башинформсвязь" свои комплекты муфт, до проведения аукциона представить подробное описание предлагаемой продукции по всем типам муфт и, по возможности, образцы своей продукции. Наличие сертификатов  по системе ССС.Гарантийный срок службы не менее 3 лет .</t>
  </si>
  <si>
    <t>Термоусаживаемые муфты разветвительные на 3 направления  для монтажа многопарных кабелей связи с медными жилами. Муфта,содержит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  экранная перемычка с контактными зажимами, механические соединители жил,разветвительный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соотвествии выполнения требований " Правил применения муфт для монтажа кабелей связи " (Приказ МИС  РФ №40  от 10.04.2006г), выданная Федеральным агенством связи. Для предприятий, ранее не поставляющих ОАО "Башинформсвязь" свои комплекты муфт, до проведения аукциона представить подробное описание предлагаемой продукции по всем типам муфт и, по возможности, образцы своей продукции. Наличие сертификатов  по системе ССС.Гарантийный срок службы не менее 3 лет.</t>
  </si>
  <si>
    <t>Комплекты для ремонта прямых и разветвительных муфт на кабелях связи с медными жилами. уфта,содержит термоусаживаемую манжету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  экранная перемычка с контактными зажимами, механические соединители жил,разветвительный комплект, материал для чистки и обезжиривания оболочки кабеля, инструкция. Каждая муфта отдельно упакована,  манжета промаркирована в соответствии с емкостью кабеля. Требования: На все типы муфт должна быть представлена декларация  о соотвествии выполнения требований " Правил применения муфт для монтажа кабелей связи " (Приказ МИС  РФ №40  от 10.04.2006г), выданная Федеральным агенством связи. Для предприятий, ранее не поставляющих ОАО "Башинформсвязь" свои комплекты муфт, до проведения аукциона представить подробное описание предлагаемой продукции по всем типам муфт и, по возможности, образцы своей продукции. Наличие сертификатов  по системе ССС.Гарантийный срок службы не менее 3 лет.</t>
  </si>
  <si>
    <t>СОЕДИНИТЕЛЬ ТИПА СКОТЧЛОК UY-2</t>
  </si>
  <si>
    <t>ТРУБКА ТУТ 33/8-1500</t>
  </si>
  <si>
    <t>кабельный соединитель однопарный с гелевым наполнением.</t>
  </si>
  <si>
    <t>+7(347)2215779</t>
  </si>
  <si>
    <t>i.mustafin@bashtel.ru</t>
  </si>
  <si>
    <t>Мустафин Ильдар Загирович</t>
  </si>
  <si>
    <t>Начальник ОЭС</t>
  </si>
  <si>
    <t xml:space="preserve">Трубка ТУТ предназначена для герметизации муфт, восстановления защитных покровов кабелей связи, ремонта пластмассовых оболочек кабелей и т.п. Трубка имеет на внутренней поверхности легкоплавкий подклеивающий слой. Технические характеристики: внутренний диаметр до усадки 10 мм., внутренний диаметр после усадки 5мм.  Горючесть- без подавления горения.Относительное удлинение при разрыве- не менее 200%. Радиальная усадка - не менее 50%. Температура усадки - 90-120°С. Температурный диапазонв режиме эксплуатации - от -55 до+105°С.Прочность на растяжение - не менее 10 Mпа .Электрическая прочность - не менее 20 кВ/мм.Рабочее напряжение - до 1 кВ .Удельное электрическое сопротивление 1014 Ом/см . Длина трубки - 1000 мм.
</t>
  </si>
  <si>
    <t xml:space="preserve">Трубка ТУТ предназначена для герметизации муфт, восстановления защитных покровов кабелей связи, ремонта пластмассовых оболочек кабелей и т.п. Трубка имеет на внутренней поверхности легкоплавкий подклеивающий слой. Технические характеристики: внутренний диаметр до усадки 33 мм., внутренний диаметр после усадки 8мм.  Горючесть- без подавления горения.Относительное удлинение при разрыве- не менее 200%. Радиальная усадка - не менее 50%. Температура усадки - 90-120°С. Температурный диапазонв режиме эксплуатации - от -55 до+105°С.Прочность на растяжение - не менее 10 Mпа .Электрическая прочность - не менее 20 кВ/мм.Рабочее напряжение - до 1 кВ .Удельное электрическое сопротивление 1014 Ом/см . Длина трубки - 1500 мм.
</t>
  </si>
  <si>
    <t xml:space="preserve">Трубка ТУТ предназначена для герметизации муфт, восстановления защитных покровов кабелей связи, ремонта пластмассовых оболочек кабелей и т.п. Трубка имеет на внутренней поверхности легкоплавкий подклеивающий слой. Технические характеристики: внутренний диаметр до усадки 20 мм., внутренний диаметр после усадки 10мм.  Горючесть- без подавления горения.Относительное удлинение при разрыве- не менее 200%. Радиальная усадка - не менее 50%. Температура усадки - 90-120°С. Температурный диапазонв режиме эксплуатации - от -55 до+105°С.Прочность на растяжение - не менее 10 Mпа .Электрическая прочность - не менее 20 кВ/мм.Рабочее напряжение - до 1 кВ .Удельное электрическое сопротивление 1014 Ом/см . Длина трубки - 1000 мм.
</t>
  </si>
  <si>
    <t xml:space="preserve">Трубка ТУТ предназначена для герметизации муфт, восстановления защитных покровов кабелей связи, ремонта пластмассовых оболочек кабелей и т.п. Трубка имеет на внутренней поверхности легкоплавкий подклеивающий слой. Технические характеристики: внутренний диаметр до усадки 40 мм., внутренний диаметр после усадки 20мм.  Горючесть- без подавления горения.Относительное удлинение при разрыве- не менее 200%. Радиальная усадка - не менее 50%. Температура усадки - 90-120°С. Температурный диапазонв режиме эксплуатации - от -55 до+105°С.Прочность на растяжение - не менее 10 Mпа .Электрическая прочность - не менее 20 кВ/мм.Рабочее напряжение - до 1 кВ .Удельное электрическое сопротивление 1014 Ом/см . Длина трубки - 1000 мм.
</t>
  </si>
  <si>
    <t xml:space="preserve">Трубка ТУТ предназначена для герметизации муфт, восстановления защитных покровов кабелей связи, ремонта пластмассовых оболочек кабелей и т.п. Трубка имеет на внутренней поверхности легкоплавкий подклеивающий слой. Технические характеристики: внутренний диаметр до усадки 22 мм., внутренний диаметр после усадки 11мм.  Горючесть- без подавления горения.Относительное удлинение при разрыве- не менее 200%. Радиальная усадка - не менее 50%. Температура усадки - 90-120°С. Температурный диапазонв режиме эксплуатации - от -55 до+105°С.Прочность на растяжение - не менее 10 Mпа .Электрическая прочность - не менее 20 кВ/мм.Рабочее напряжение - до 1 кВ .Удельное электрическое сопротивление 1014 Ом/см . Длина трубки - 1000 мм.
</t>
  </si>
  <si>
    <t xml:space="preserve">Трубка ТУТ предназначена для герметизации муфт, восстановления защитных покровов кабелей связи, ремонта пластмассовых оболочек кабелей и т.п. Трубка имеет на внутренней поверхности легкоплавкий подклеивающий слой. Технические характеристики: внутренний диаметр до усадки 50 мм., внутренний диаметр после усадки 30мм.  Горючесть- без подавления горения.Относительное удлинение при разрыве- не менее 200%. Радиальная усадка - не менее 50%. Температура усадки - 90-120°С. Температурный диапазонв режиме эксплуатации - от -55 до+105°С.Прочность на растяжение - не менее 10 Mпа .Электрическая прочность - не менее 20 кВ/мм.Рабочее напряжение - до 1 кВ .Удельное электрическое сопротивление 1014 Ом/см . Длина трубки - 1000 мм.
</t>
  </si>
  <si>
    <t>Шиц Д.В.</t>
  </si>
  <si>
    <t>Изолента представляет собой поливинилхлоридную пленку, изготовленную из ПВХ композиции, вальцево каландровым способом, с нанесенным на одну сторону клеевым слоем, и разрезанную на полосы шириной от 15 мм до 19 мм.</t>
  </si>
  <si>
    <t>2 кв. до 25 мая 2015; 3 кв. до 31 июля 2015</t>
  </si>
  <si>
    <t>Предельная цена за единицу измерения без НДС, включая стоимость тары и доставку, рубли РФ</t>
  </si>
  <si>
    <t>Предельная сумма без НДС, включая стоимость тары и доставку, рубли РФ</t>
  </si>
  <si>
    <t>Предельная сумма в том числе НДС, включая стоимость тары и доставку, рубли РФ</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</si>
</sst>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8" x14ac:knownFonts="1">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
      <sz val="10"/>
      <color theme="1"/>
      <name val="Calibri"/>
      <family val="2"/>
      <charset val="204"/>
      <scheme val="minor"/>
    </font>
    <font>
      <u/>
      <sz val="11"/>
      <color theme="10"/>
      <name val="Calibri"/>
      <family val="2"/>
      <charset val="204"/>
      <scheme val="minor"/>
    </font>
    <font>
      <u/>
      <sz val="10"/>
      <color theme="10"/>
      <name val="Calibri"/>
      <family val="2"/>
      <charset val="204"/>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6" fillId="0" borderId="0" applyNumberFormat="0" applyFill="0" applyBorder="0" applyAlignment="0" applyProtection="0"/>
  </cellStyleXfs>
  <cellXfs count="60">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3" fillId="0" borderId="2" xfId="0" applyFont="1" applyBorder="1" applyAlignment="1">
      <alignment horizontal="center" vertical="top" wrapText="1"/>
    </xf>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xf numFmtId="0" fontId="2" fillId="0" borderId="0" xfId="0" applyFont="1" applyAlignment="1">
      <alignment horizontal="left"/>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4" fontId="0" fillId="0" borderId="5" xfId="0" applyNumberFormat="1" applyBorder="1" applyAlignment="1">
      <alignment horizontal="right"/>
    </xf>
    <xf numFmtId="1" fontId="0" fillId="0" borderId="1" xfId="0" applyNumberFormat="1" applyBorder="1" applyAlignment="1">
      <alignment horizontal="left" vertical="top"/>
    </xf>
    <xf numFmtId="0" fontId="5" fillId="0" borderId="0" xfId="0" applyFont="1"/>
    <xf numFmtId="0" fontId="5" fillId="0" borderId="0" xfId="0" applyFont="1" applyAlignment="1">
      <alignment horizontal="left"/>
    </xf>
    <xf numFmtId="49" fontId="5" fillId="0" borderId="0" xfId="0" applyNumberFormat="1" applyFont="1" applyAlignment="1">
      <alignment horizontal="left"/>
    </xf>
    <xf numFmtId="0" fontId="7" fillId="0" borderId="0" xfId="2" applyFont="1" applyAlignment="1">
      <alignment horizontal="left"/>
    </xf>
    <xf numFmtId="0" fontId="0" fillId="0" borderId="1" xfId="0" applyBorder="1" applyAlignment="1">
      <alignment horizontal="left" vertical="top" wrapText="1"/>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1" xfId="0" applyFont="1" applyBorder="1" applyAlignment="1">
      <alignment horizontal="center"/>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1" xfId="0" applyBorder="1" applyAlignment="1">
      <alignment horizontal="center"/>
    </xf>
    <xf numFmtId="0" fontId="0" fillId="0" borderId="1" xfId="0" applyBorder="1" applyAlignment="1">
      <alignment horizontal="left"/>
    </xf>
    <xf numFmtId="0" fontId="0" fillId="0" borderId="5" xfId="0" applyBorder="1" applyAlignment="1">
      <alignment horizontal="left" vertical="center" wrapText="1"/>
    </xf>
    <xf numFmtId="0" fontId="0" fillId="0" borderId="10" xfId="0" applyBorder="1" applyAlignment="1">
      <alignment horizontal="left" vertical="center" wrapText="1"/>
    </xf>
    <xf numFmtId="0" fontId="0" fillId="0" borderId="2" xfId="0" applyBorder="1" applyAlignment="1">
      <alignment horizontal="left" vertical="center" wrapText="1"/>
    </xf>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mustafin@bashte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B65"/>
  <sheetViews>
    <sheetView tabSelected="1" topLeftCell="A46" zoomScale="80" zoomScaleNormal="80" workbookViewId="0">
      <selection activeCell="E63" sqref="E63"/>
    </sheetView>
  </sheetViews>
  <sheetFormatPr defaultRowHeight="15" x14ac:dyDescent="0.25"/>
  <cols>
    <col min="1" max="1" width="0.85546875" customWidth="1"/>
    <col min="2" max="2" width="8.42578125" customWidth="1"/>
    <col min="3" max="3" width="8.42578125" style="10" customWidth="1"/>
    <col min="4" max="4" width="26.42578125" customWidth="1"/>
    <col min="5" max="5" width="87" customWidth="1"/>
    <col min="9" max="9" width="9.140625" customWidth="1"/>
    <col min="10" max="10" width="19.5703125" style="7" customWidth="1"/>
    <col min="11" max="11" width="16" style="7" customWidth="1"/>
    <col min="12" max="12" width="18.28515625" style="9" customWidth="1"/>
    <col min="13" max="13" width="39" customWidth="1"/>
    <col min="14" max="14" width="3.28515625" customWidth="1"/>
    <col min="24" max="27" width="9.140625" style="10"/>
  </cols>
  <sheetData>
    <row r="1" spans="1:28" x14ac:dyDescent="0.25">
      <c r="M1" s="19" t="s">
        <v>117</v>
      </c>
    </row>
    <row r="2" spans="1:28" x14ac:dyDescent="0.25">
      <c r="B2" s="36" t="s">
        <v>9</v>
      </c>
      <c r="C2" s="36"/>
      <c r="D2" s="36"/>
      <c r="E2" s="36"/>
      <c r="F2" s="36"/>
      <c r="G2" s="36"/>
      <c r="H2" s="36"/>
      <c r="I2" s="36"/>
      <c r="J2" s="36"/>
      <c r="K2" s="36"/>
      <c r="L2" s="36"/>
      <c r="M2" s="36"/>
    </row>
    <row r="3" spans="1:28" x14ac:dyDescent="0.25">
      <c r="B3" t="s">
        <v>19</v>
      </c>
      <c r="C3" s="10" t="s">
        <v>25</v>
      </c>
      <c r="D3" s="23"/>
      <c r="E3" s="22"/>
      <c r="M3" s="19"/>
      <c r="N3" s="3"/>
    </row>
    <row r="4" spans="1:28" s="11" customFormat="1" ht="15" customHeight="1" x14ac:dyDescent="0.25">
      <c r="B4" s="37" t="s">
        <v>0</v>
      </c>
      <c r="C4" s="40" t="s">
        <v>21</v>
      </c>
      <c r="D4" s="37" t="s">
        <v>14</v>
      </c>
      <c r="E4" s="37" t="s">
        <v>1</v>
      </c>
      <c r="F4" s="37" t="s">
        <v>13</v>
      </c>
      <c r="G4" s="39"/>
      <c r="H4" s="39"/>
      <c r="I4" s="39"/>
      <c r="J4" s="44" t="s">
        <v>153</v>
      </c>
      <c r="K4" s="42" t="s">
        <v>154</v>
      </c>
      <c r="L4" s="38" t="s">
        <v>155</v>
      </c>
      <c r="M4" s="37" t="s">
        <v>2</v>
      </c>
      <c r="N4" s="12"/>
    </row>
    <row r="5" spans="1:28" s="13" customFormat="1" ht="78.75" customHeight="1" x14ac:dyDescent="0.25">
      <c r="B5" s="37"/>
      <c r="C5" s="41"/>
      <c r="D5" s="37"/>
      <c r="E5" s="37"/>
      <c r="F5" s="37"/>
      <c r="G5" s="8" t="s">
        <v>15</v>
      </c>
      <c r="H5" s="8" t="s">
        <v>16</v>
      </c>
      <c r="I5" s="8" t="s">
        <v>17</v>
      </c>
      <c r="J5" s="45"/>
      <c r="K5" s="43"/>
      <c r="L5" s="38"/>
      <c r="M5" s="37"/>
    </row>
    <row r="6" spans="1:28" s="11" customFormat="1" x14ac:dyDescent="0.25">
      <c r="B6" s="14">
        <v>1</v>
      </c>
      <c r="C6" s="24">
        <v>2</v>
      </c>
      <c r="D6" s="14">
        <v>3</v>
      </c>
      <c r="E6" s="14">
        <v>4</v>
      </c>
      <c r="F6" s="14">
        <v>5</v>
      </c>
      <c r="G6" s="14">
        <v>7</v>
      </c>
      <c r="H6" s="14">
        <v>8</v>
      </c>
      <c r="I6" s="14">
        <v>10</v>
      </c>
      <c r="J6" s="14">
        <v>11</v>
      </c>
      <c r="K6" s="14">
        <v>12</v>
      </c>
      <c r="L6" s="14">
        <v>13</v>
      </c>
      <c r="M6" s="14">
        <v>14</v>
      </c>
    </row>
    <row r="7" spans="1:28" ht="69" customHeight="1" x14ac:dyDescent="0.25">
      <c r="A7" s="10"/>
      <c r="B7" s="6">
        <f t="shared" ref="B7:B47" si="0">ROW()-6</f>
        <v>1</v>
      </c>
      <c r="C7" s="6" t="s">
        <v>33</v>
      </c>
      <c r="D7" s="1" t="s">
        <v>34</v>
      </c>
      <c r="E7" s="1" t="s">
        <v>126</v>
      </c>
      <c r="F7" s="4" t="s">
        <v>35</v>
      </c>
      <c r="G7" s="30">
        <v>40</v>
      </c>
      <c r="H7" s="30">
        <v>40</v>
      </c>
      <c r="I7" s="30">
        <f>SUM(G7:H7)</f>
        <v>80</v>
      </c>
      <c r="J7" s="5">
        <v>336.44</v>
      </c>
      <c r="K7" s="5">
        <f>J7*I7</f>
        <v>26915.200000000001</v>
      </c>
      <c r="L7" s="5">
        <f>K7*1.18</f>
        <v>31759.935999999998</v>
      </c>
      <c r="M7" s="1" t="s">
        <v>124</v>
      </c>
      <c r="N7" s="10"/>
      <c r="O7" s="10"/>
      <c r="P7" s="10"/>
      <c r="Q7" s="10"/>
      <c r="R7" s="10"/>
      <c r="S7" s="10"/>
      <c r="T7" s="10"/>
      <c r="U7" s="10"/>
      <c r="V7" s="10"/>
      <c r="W7" s="10"/>
      <c r="AB7" s="10"/>
    </row>
    <row r="8" spans="1:28" s="10" customFormat="1" ht="49.5" customHeight="1" x14ac:dyDescent="0.25">
      <c r="B8" s="6">
        <f t="shared" si="0"/>
        <v>2</v>
      </c>
      <c r="C8" s="6" t="s">
        <v>36</v>
      </c>
      <c r="D8" s="1" t="s">
        <v>37</v>
      </c>
      <c r="E8" s="1" t="s">
        <v>151</v>
      </c>
      <c r="F8" s="4" t="s">
        <v>35</v>
      </c>
      <c r="G8" s="30">
        <v>150</v>
      </c>
      <c r="H8" s="30">
        <v>150</v>
      </c>
      <c r="I8" s="30">
        <f t="shared" ref="I8:I47" si="1">SUM(G8:H8)</f>
        <v>300</v>
      </c>
      <c r="J8" s="5">
        <v>59.33</v>
      </c>
      <c r="K8" s="5">
        <f t="shared" ref="K8:K47" si="2">J8*I8</f>
        <v>17799</v>
      </c>
      <c r="L8" s="5">
        <f t="shared" ref="L8:L47" si="3">K8*1.18</f>
        <v>21002.82</v>
      </c>
      <c r="M8" s="1" t="s">
        <v>124</v>
      </c>
    </row>
    <row r="9" spans="1:28" ht="48.75" customHeight="1" x14ac:dyDescent="0.25">
      <c r="A9" s="10"/>
      <c r="B9" s="6">
        <f t="shared" si="0"/>
        <v>3</v>
      </c>
      <c r="C9" s="6" t="s">
        <v>38</v>
      </c>
      <c r="D9" s="1" t="s">
        <v>39</v>
      </c>
      <c r="E9" s="1" t="s">
        <v>127</v>
      </c>
      <c r="F9" s="4" t="s">
        <v>35</v>
      </c>
      <c r="G9" s="30">
        <v>70</v>
      </c>
      <c r="H9" s="30">
        <v>70</v>
      </c>
      <c r="I9" s="30">
        <f t="shared" si="1"/>
        <v>140</v>
      </c>
      <c r="J9" s="5">
        <v>422.04</v>
      </c>
      <c r="K9" s="5">
        <f t="shared" si="2"/>
        <v>59085.600000000006</v>
      </c>
      <c r="L9" s="5">
        <f t="shared" si="3"/>
        <v>69721.008000000002</v>
      </c>
      <c r="M9" s="1" t="s">
        <v>124</v>
      </c>
      <c r="N9" s="10"/>
      <c r="O9" s="10"/>
      <c r="P9" s="10"/>
      <c r="Q9" s="10"/>
      <c r="R9" s="10"/>
      <c r="S9" s="10"/>
      <c r="T9" s="10"/>
      <c r="U9" s="10"/>
      <c r="V9" s="10"/>
      <c r="W9" s="10"/>
      <c r="AB9" s="10"/>
    </row>
    <row r="10" spans="1:28" ht="49.5" customHeight="1" x14ac:dyDescent="0.25">
      <c r="A10" s="10"/>
      <c r="B10" s="6">
        <f t="shared" si="0"/>
        <v>4</v>
      </c>
      <c r="C10" s="6" t="s">
        <v>40</v>
      </c>
      <c r="D10" s="1" t="s">
        <v>41</v>
      </c>
      <c r="E10" s="1" t="s">
        <v>128</v>
      </c>
      <c r="F10" s="4" t="s">
        <v>35</v>
      </c>
      <c r="G10" s="30">
        <v>70</v>
      </c>
      <c r="H10" s="30">
        <v>70</v>
      </c>
      <c r="I10" s="30">
        <f t="shared" si="1"/>
        <v>140</v>
      </c>
      <c r="J10" s="5">
        <v>389.83</v>
      </c>
      <c r="K10" s="5">
        <f t="shared" si="2"/>
        <v>54576.2</v>
      </c>
      <c r="L10" s="5">
        <f t="shared" si="3"/>
        <v>64399.91599999999</v>
      </c>
      <c r="M10" s="1" t="s">
        <v>124</v>
      </c>
      <c r="N10" s="10"/>
      <c r="O10" s="10"/>
      <c r="P10" s="10"/>
      <c r="Q10" s="10"/>
      <c r="R10" s="10"/>
      <c r="S10" s="10"/>
      <c r="T10" s="10"/>
      <c r="U10" s="10"/>
      <c r="V10" s="10"/>
      <c r="W10" s="10"/>
      <c r="AB10" s="10"/>
    </row>
    <row r="11" spans="1:28" ht="33.75" customHeight="1" x14ac:dyDescent="0.25">
      <c r="A11" s="10"/>
      <c r="B11" s="6">
        <f t="shared" si="0"/>
        <v>5</v>
      </c>
      <c r="C11" s="6" t="s">
        <v>42</v>
      </c>
      <c r="D11" s="1" t="s">
        <v>43</v>
      </c>
      <c r="E11" s="1" t="s">
        <v>129</v>
      </c>
      <c r="F11" s="4" t="s">
        <v>35</v>
      </c>
      <c r="G11" s="30">
        <v>130</v>
      </c>
      <c r="H11" s="30">
        <v>130</v>
      </c>
      <c r="I11" s="30">
        <f t="shared" si="1"/>
        <v>260</v>
      </c>
      <c r="J11" s="5">
        <v>372.88</v>
      </c>
      <c r="K11" s="5">
        <f t="shared" si="2"/>
        <v>96948.800000000003</v>
      </c>
      <c r="L11" s="5">
        <f t="shared" si="3"/>
        <v>114399.584</v>
      </c>
      <c r="M11" s="1" t="s">
        <v>124</v>
      </c>
      <c r="N11" s="10"/>
      <c r="O11" s="10"/>
      <c r="P11" s="10"/>
      <c r="Q11" s="10"/>
      <c r="R11" s="10"/>
      <c r="S11" s="10"/>
      <c r="T11" s="10"/>
      <c r="U11" s="10"/>
      <c r="V11" s="10"/>
      <c r="W11" s="10"/>
      <c r="AB11" s="10"/>
    </row>
    <row r="12" spans="1:28" ht="33" customHeight="1" x14ac:dyDescent="0.25">
      <c r="A12" s="10"/>
      <c r="B12" s="6">
        <f t="shared" si="0"/>
        <v>6</v>
      </c>
      <c r="C12" s="6" t="s">
        <v>44</v>
      </c>
      <c r="D12" s="1" t="s">
        <v>45</v>
      </c>
      <c r="E12" s="1" t="s">
        <v>130</v>
      </c>
      <c r="F12" s="4" t="s">
        <v>35</v>
      </c>
      <c r="G12" s="30">
        <v>50</v>
      </c>
      <c r="H12" s="30">
        <v>50</v>
      </c>
      <c r="I12" s="30">
        <f t="shared" si="1"/>
        <v>100</v>
      </c>
      <c r="J12" s="5">
        <v>74.58</v>
      </c>
      <c r="K12" s="5">
        <f t="shared" si="2"/>
        <v>7458</v>
      </c>
      <c r="L12" s="5">
        <f t="shared" si="3"/>
        <v>8800.4399999999987</v>
      </c>
      <c r="M12" s="1" t="s">
        <v>124</v>
      </c>
      <c r="N12" s="10"/>
      <c r="O12" s="10"/>
      <c r="P12" s="10"/>
      <c r="Q12" s="10"/>
      <c r="R12" s="10"/>
      <c r="S12" s="10"/>
      <c r="T12" s="10"/>
      <c r="U12" s="10"/>
      <c r="V12" s="10"/>
      <c r="W12" s="10"/>
      <c r="AB12" s="10"/>
    </row>
    <row r="13" spans="1:28" s="10" customFormat="1" ht="32.25" customHeight="1" x14ac:dyDescent="0.25">
      <c r="B13" s="6">
        <f t="shared" si="0"/>
        <v>7</v>
      </c>
      <c r="C13" s="6" t="s">
        <v>46</v>
      </c>
      <c r="D13" s="1" t="s">
        <v>47</v>
      </c>
      <c r="E13" s="1" t="s">
        <v>131</v>
      </c>
      <c r="F13" s="4" t="s">
        <v>35</v>
      </c>
      <c r="G13" s="30">
        <v>50</v>
      </c>
      <c r="H13" s="30" t="s">
        <v>125</v>
      </c>
      <c r="I13" s="30">
        <f t="shared" si="1"/>
        <v>50</v>
      </c>
      <c r="J13" s="5">
        <v>652.54999999999995</v>
      </c>
      <c r="K13" s="5">
        <f t="shared" si="2"/>
        <v>32627.499999999996</v>
      </c>
      <c r="L13" s="5">
        <f t="shared" si="3"/>
        <v>38500.449999999997</v>
      </c>
      <c r="M13" s="1" t="s">
        <v>124</v>
      </c>
    </row>
    <row r="14" spans="1:28" s="10" customFormat="1" ht="108.75" customHeight="1" x14ac:dyDescent="0.25">
      <c r="B14" s="6">
        <f t="shared" si="0"/>
        <v>8</v>
      </c>
      <c r="C14" s="6" t="s">
        <v>48</v>
      </c>
      <c r="D14" s="1" t="s">
        <v>49</v>
      </c>
      <c r="E14" s="1" t="s">
        <v>132</v>
      </c>
      <c r="F14" s="4" t="s">
        <v>35</v>
      </c>
      <c r="G14" s="30">
        <v>80</v>
      </c>
      <c r="H14" s="30">
        <v>80</v>
      </c>
      <c r="I14" s="30">
        <f t="shared" si="1"/>
        <v>160</v>
      </c>
      <c r="J14" s="5">
        <v>262.72000000000003</v>
      </c>
      <c r="K14" s="5">
        <f t="shared" si="2"/>
        <v>42035.200000000004</v>
      </c>
      <c r="L14" s="5">
        <f t="shared" si="3"/>
        <v>49601.536</v>
      </c>
      <c r="M14" s="1" t="s">
        <v>124</v>
      </c>
    </row>
    <row r="15" spans="1:28" ht="39" customHeight="1" x14ac:dyDescent="0.25">
      <c r="A15" s="10"/>
      <c r="B15" s="6">
        <f t="shared" si="0"/>
        <v>9</v>
      </c>
      <c r="C15" s="6" t="s">
        <v>50</v>
      </c>
      <c r="D15" s="1" t="s">
        <v>51</v>
      </c>
      <c r="E15" s="48" t="s">
        <v>133</v>
      </c>
      <c r="F15" s="4" t="s">
        <v>35</v>
      </c>
      <c r="G15" s="30">
        <v>180</v>
      </c>
      <c r="H15" s="30">
        <v>180</v>
      </c>
      <c r="I15" s="30">
        <f t="shared" si="1"/>
        <v>360</v>
      </c>
      <c r="J15" s="5">
        <v>228.82</v>
      </c>
      <c r="K15" s="5">
        <f t="shared" si="2"/>
        <v>82375.199999999997</v>
      </c>
      <c r="L15" s="5">
        <f t="shared" si="3"/>
        <v>97202.73599999999</v>
      </c>
      <c r="M15" s="1" t="s">
        <v>124</v>
      </c>
      <c r="N15" s="10"/>
      <c r="O15" s="10"/>
      <c r="P15" s="10"/>
      <c r="Q15" s="10"/>
      <c r="R15" s="10"/>
      <c r="S15" s="10"/>
      <c r="T15" s="10"/>
      <c r="U15" s="10"/>
      <c r="V15" s="10"/>
      <c r="W15" s="10"/>
      <c r="AB15" s="10"/>
    </row>
    <row r="16" spans="1:28" ht="34.5" customHeight="1" x14ac:dyDescent="0.25">
      <c r="A16" s="10"/>
      <c r="B16" s="6">
        <f t="shared" si="0"/>
        <v>10</v>
      </c>
      <c r="C16" s="6" t="s">
        <v>52</v>
      </c>
      <c r="D16" s="1" t="s">
        <v>53</v>
      </c>
      <c r="E16" s="49"/>
      <c r="F16" s="4" t="s">
        <v>35</v>
      </c>
      <c r="G16" s="30">
        <v>60</v>
      </c>
      <c r="H16" s="30">
        <v>40</v>
      </c>
      <c r="I16" s="30">
        <f t="shared" si="1"/>
        <v>100</v>
      </c>
      <c r="J16" s="5">
        <v>652.54999999999995</v>
      </c>
      <c r="K16" s="5">
        <f t="shared" si="2"/>
        <v>65254.999999999993</v>
      </c>
      <c r="L16" s="5">
        <f t="shared" si="3"/>
        <v>77000.899999999994</v>
      </c>
      <c r="M16" s="1" t="s">
        <v>124</v>
      </c>
      <c r="N16" s="10"/>
      <c r="O16" s="10"/>
      <c r="P16" s="10"/>
      <c r="Q16" s="10"/>
      <c r="R16" s="10"/>
      <c r="S16" s="10"/>
      <c r="T16" s="10"/>
      <c r="U16" s="10"/>
      <c r="V16" s="10"/>
      <c r="W16" s="10"/>
      <c r="AB16" s="10"/>
    </row>
    <row r="17" spans="2:13" s="10" customFormat="1" ht="36" customHeight="1" x14ac:dyDescent="0.25">
      <c r="B17" s="6">
        <v>11</v>
      </c>
      <c r="C17" s="6" t="s">
        <v>58</v>
      </c>
      <c r="D17" s="1" t="s">
        <v>59</v>
      </c>
      <c r="E17" s="49"/>
      <c r="F17" s="4" t="s">
        <v>35</v>
      </c>
      <c r="G17" s="30">
        <v>180</v>
      </c>
      <c r="H17" s="30">
        <v>150</v>
      </c>
      <c r="I17" s="30">
        <f t="shared" ref="I17:I32" si="4">SUM(G17:H17)</f>
        <v>330</v>
      </c>
      <c r="J17" s="5">
        <v>283.89999999999998</v>
      </c>
      <c r="K17" s="5">
        <f t="shared" ref="K17:K32" si="5">J17*I17</f>
        <v>93686.999999999985</v>
      </c>
      <c r="L17" s="5">
        <f t="shared" ref="L17:L32" si="6">K17*1.18</f>
        <v>110550.65999999997</v>
      </c>
      <c r="M17" s="1" t="s">
        <v>124</v>
      </c>
    </row>
    <row r="18" spans="2:13" s="10" customFormat="1" ht="36.75" customHeight="1" x14ac:dyDescent="0.25">
      <c r="B18" s="6">
        <v>12</v>
      </c>
      <c r="C18" s="6" t="s">
        <v>62</v>
      </c>
      <c r="D18" s="1" t="s">
        <v>63</v>
      </c>
      <c r="E18" s="49"/>
      <c r="F18" s="4" t="s">
        <v>35</v>
      </c>
      <c r="G18" s="30">
        <v>6</v>
      </c>
      <c r="H18" s="30">
        <v>6</v>
      </c>
      <c r="I18" s="30">
        <f t="shared" si="4"/>
        <v>12</v>
      </c>
      <c r="J18" s="5">
        <v>983.06</v>
      </c>
      <c r="K18" s="5">
        <f t="shared" si="5"/>
        <v>11796.72</v>
      </c>
      <c r="L18" s="5">
        <f t="shared" si="6"/>
        <v>13920.129599999998</v>
      </c>
      <c r="M18" s="1" t="s">
        <v>124</v>
      </c>
    </row>
    <row r="19" spans="2:13" s="10" customFormat="1" ht="35.25" customHeight="1" x14ac:dyDescent="0.25">
      <c r="B19" s="6">
        <v>13</v>
      </c>
      <c r="C19" s="6" t="s">
        <v>64</v>
      </c>
      <c r="D19" s="1" t="s">
        <v>65</v>
      </c>
      <c r="E19" s="49"/>
      <c r="F19" s="4" t="s">
        <v>35</v>
      </c>
      <c r="G19" s="30">
        <v>130</v>
      </c>
      <c r="H19" s="30">
        <v>130</v>
      </c>
      <c r="I19" s="30">
        <f t="shared" si="4"/>
        <v>260</v>
      </c>
      <c r="J19" s="5">
        <v>330.51</v>
      </c>
      <c r="K19" s="5">
        <f t="shared" si="5"/>
        <v>85932.599999999991</v>
      </c>
      <c r="L19" s="5">
        <f t="shared" si="6"/>
        <v>101400.46799999998</v>
      </c>
      <c r="M19" s="1" t="s">
        <v>124</v>
      </c>
    </row>
    <row r="20" spans="2:13" s="10" customFormat="1" ht="37.5" customHeight="1" x14ac:dyDescent="0.25">
      <c r="B20" s="6">
        <v>14</v>
      </c>
      <c r="C20" s="6" t="s">
        <v>70</v>
      </c>
      <c r="D20" s="1" t="s">
        <v>71</v>
      </c>
      <c r="E20" s="49"/>
      <c r="F20" s="4" t="s">
        <v>35</v>
      </c>
      <c r="G20" s="30">
        <v>5</v>
      </c>
      <c r="H20" s="30" t="s">
        <v>125</v>
      </c>
      <c r="I20" s="30">
        <f t="shared" si="4"/>
        <v>5</v>
      </c>
      <c r="J20" s="5">
        <v>1394.07</v>
      </c>
      <c r="K20" s="5">
        <f t="shared" si="5"/>
        <v>6970.3499999999995</v>
      </c>
      <c r="L20" s="5">
        <f t="shared" si="6"/>
        <v>8225.012999999999</v>
      </c>
      <c r="M20" s="1" t="s">
        <v>124</v>
      </c>
    </row>
    <row r="21" spans="2:13" s="10" customFormat="1" ht="35.25" customHeight="1" x14ac:dyDescent="0.25">
      <c r="B21" s="6">
        <v>15</v>
      </c>
      <c r="C21" s="6" t="s">
        <v>72</v>
      </c>
      <c r="D21" s="1" t="s">
        <v>73</v>
      </c>
      <c r="E21" s="49"/>
      <c r="F21" s="4" t="s">
        <v>35</v>
      </c>
      <c r="G21" s="30">
        <v>0</v>
      </c>
      <c r="H21" s="30">
        <v>0</v>
      </c>
      <c r="I21" s="30">
        <f t="shared" si="4"/>
        <v>0</v>
      </c>
      <c r="J21" s="5">
        <v>3974.07</v>
      </c>
      <c r="K21" s="5">
        <f t="shared" si="5"/>
        <v>0</v>
      </c>
      <c r="L21" s="5">
        <f t="shared" si="6"/>
        <v>0</v>
      </c>
      <c r="M21" s="1" t="s">
        <v>124</v>
      </c>
    </row>
    <row r="22" spans="2:13" s="10" customFormat="1" ht="36.75" customHeight="1" x14ac:dyDescent="0.25">
      <c r="B22" s="6">
        <v>16</v>
      </c>
      <c r="C22" s="6" t="s">
        <v>74</v>
      </c>
      <c r="D22" s="1" t="s">
        <v>75</v>
      </c>
      <c r="E22" s="49"/>
      <c r="F22" s="4" t="s">
        <v>35</v>
      </c>
      <c r="G22" s="30">
        <v>80</v>
      </c>
      <c r="H22" s="30">
        <v>80</v>
      </c>
      <c r="I22" s="30">
        <f t="shared" si="4"/>
        <v>160</v>
      </c>
      <c r="J22" s="5">
        <v>449.16</v>
      </c>
      <c r="K22" s="5">
        <f t="shared" si="5"/>
        <v>71865.600000000006</v>
      </c>
      <c r="L22" s="5">
        <f t="shared" si="6"/>
        <v>84801.407999999996</v>
      </c>
      <c r="M22" s="1" t="s">
        <v>124</v>
      </c>
    </row>
    <row r="23" spans="2:13" s="10" customFormat="1" ht="35.25" customHeight="1" x14ac:dyDescent="0.25">
      <c r="B23" s="6">
        <v>17</v>
      </c>
      <c r="C23" s="6" t="s">
        <v>80</v>
      </c>
      <c r="D23" s="1" t="s">
        <v>81</v>
      </c>
      <c r="E23" s="49"/>
      <c r="F23" s="4" t="s">
        <v>35</v>
      </c>
      <c r="G23" s="30">
        <v>0</v>
      </c>
      <c r="H23" s="30">
        <v>2</v>
      </c>
      <c r="I23" s="30">
        <f t="shared" si="4"/>
        <v>2</v>
      </c>
      <c r="J23" s="5">
        <v>4237.29</v>
      </c>
      <c r="K23" s="5">
        <f t="shared" si="5"/>
        <v>8474.58</v>
      </c>
      <c r="L23" s="5">
        <f t="shared" si="6"/>
        <v>10000.0044</v>
      </c>
      <c r="M23" s="1" t="s">
        <v>124</v>
      </c>
    </row>
    <row r="24" spans="2:13" s="10" customFormat="1" ht="37.5" customHeight="1" x14ac:dyDescent="0.25">
      <c r="B24" s="6">
        <v>18</v>
      </c>
      <c r="C24" s="6" t="s">
        <v>82</v>
      </c>
      <c r="D24" s="1" t="s">
        <v>83</v>
      </c>
      <c r="E24" s="50"/>
      <c r="F24" s="4" t="s">
        <v>35</v>
      </c>
      <c r="G24" s="30">
        <v>4</v>
      </c>
      <c r="H24" s="30">
        <v>0</v>
      </c>
      <c r="I24" s="30">
        <f t="shared" si="4"/>
        <v>4</v>
      </c>
      <c r="J24" s="5">
        <v>4576.28</v>
      </c>
      <c r="K24" s="5">
        <f t="shared" si="5"/>
        <v>18305.12</v>
      </c>
      <c r="L24" s="5">
        <f t="shared" si="6"/>
        <v>21600.041599999997</v>
      </c>
      <c r="M24" s="1" t="s">
        <v>124</v>
      </c>
    </row>
    <row r="25" spans="2:13" s="10" customFormat="1" ht="46.5" customHeight="1" x14ac:dyDescent="0.25">
      <c r="B25" s="6">
        <v>19</v>
      </c>
      <c r="C25" s="6" t="s">
        <v>54</v>
      </c>
      <c r="D25" s="1" t="s">
        <v>55</v>
      </c>
      <c r="E25" s="48" t="s">
        <v>134</v>
      </c>
      <c r="F25" s="4" t="s">
        <v>35</v>
      </c>
      <c r="G25" s="30">
        <v>40</v>
      </c>
      <c r="H25" s="30">
        <v>30</v>
      </c>
      <c r="I25" s="30">
        <f t="shared" si="4"/>
        <v>70</v>
      </c>
      <c r="J25" s="5">
        <v>926.28</v>
      </c>
      <c r="K25" s="5">
        <f t="shared" si="5"/>
        <v>64839.6</v>
      </c>
      <c r="L25" s="5">
        <f t="shared" si="6"/>
        <v>76510.727999999988</v>
      </c>
      <c r="M25" s="1" t="s">
        <v>124</v>
      </c>
    </row>
    <row r="26" spans="2:13" s="10" customFormat="1" ht="45.75" customHeight="1" x14ac:dyDescent="0.25">
      <c r="B26" s="6">
        <v>20</v>
      </c>
      <c r="C26" s="6" t="s">
        <v>60</v>
      </c>
      <c r="D26" s="1" t="s">
        <v>61</v>
      </c>
      <c r="E26" s="49"/>
      <c r="F26" s="4" t="s">
        <v>35</v>
      </c>
      <c r="G26" s="30">
        <v>180</v>
      </c>
      <c r="H26" s="30">
        <v>180</v>
      </c>
      <c r="I26" s="30">
        <f t="shared" si="4"/>
        <v>360</v>
      </c>
      <c r="J26" s="5">
        <v>527.97</v>
      </c>
      <c r="K26" s="5">
        <f t="shared" si="5"/>
        <v>190069.2</v>
      </c>
      <c r="L26" s="5">
        <f t="shared" si="6"/>
        <v>224281.65599999999</v>
      </c>
      <c r="M26" s="1" t="s">
        <v>124</v>
      </c>
    </row>
    <row r="27" spans="2:13" s="10" customFormat="1" ht="45" customHeight="1" x14ac:dyDescent="0.25">
      <c r="B27" s="6">
        <v>21</v>
      </c>
      <c r="C27" s="6" t="s">
        <v>105</v>
      </c>
      <c r="D27" s="1" t="s">
        <v>106</v>
      </c>
      <c r="E27" s="49"/>
      <c r="F27" s="4" t="s">
        <v>35</v>
      </c>
      <c r="G27" s="30">
        <v>6</v>
      </c>
      <c r="H27" s="30">
        <v>6</v>
      </c>
      <c r="I27" s="30">
        <f t="shared" si="4"/>
        <v>12</v>
      </c>
      <c r="J27" s="5">
        <v>1329.67</v>
      </c>
      <c r="K27" s="5">
        <f t="shared" si="5"/>
        <v>15956.04</v>
      </c>
      <c r="L27" s="5">
        <f t="shared" si="6"/>
        <v>18828.127199999999</v>
      </c>
      <c r="M27" s="1" t="s">
        <v>124</v>
      </c>
    </row>
    <row r="28" spans="2:13" s="10" customFormat="1" ht="51.75" customHeight="1" x14ac:dyDescent="0.25">
      <c r="B28" s="6">
        <v>22</v>
      </c>
      <c r="C28" s="6" t="s">
        <v>66</v>
      </c>
      <c r="D28" s="1" t="s">
        <v>67</v>
      </c>
      <c r="E28" s="49"/>
      <c r="F28" s="4" t="s">
        <v>35</v>
      </c>
      <c r="G28" s="30">
        <v>100</v>
      </c>
      <c r="H28" s="30">
        <v>100</v>
      </c>
      <c r="I28" s="30">
        <f t="shared" si="4"/>
        <v>200</v>
      </c>
      <c r="J28" s="5">
        <v>576.28</v>
      </c>
      <c r="K28" s="5">
        <f t="shared" si="5"/>
        <v>115256</v>
      </c>
      <c r="L28" s="5">
        <f t="shared" si="6"/>
        <v>136002.07999999999</v>
      </c>
      <c r="M28" s="1" t="s">
        <v>124</v>
      </c>
    </row>
    <row r="29" spans="2:13" s="10" customFormat="1" ht="50.25" customHeight="1" x14ac:dyDescent="0.25">
      <c r="B29" s="6">
        <v>23</v>
      </c>
      <c r="C29" s="6" t="s">
        <v>76</v>
      </c>
      <c r="D29" s="1" t="s">
        <v>77</v>
      </c>
      <c r="E29" s="50"/>
      <c r="F29" s="4" t="s">
        <v>35</v>
      </c>
      <c r="G29" s="30">
        <v>80</v>
      </c>
      <c r="H29" s="30">
        <v>80</v>
      </c>
      <c r="I29" s="30">
        <f t="shared" si="4"/>
        <v>160</v>
      </c>
      <c r="J29" s="5">
        <v>703.39</v>
      </c>
      <c r="K29" s="5">
        <f t="shared" si="5"/>
        <v>112542.39999999999</v>
      </c>
      <c r="L29" s="5">
        <f t="shared" si="6"/>
        <v>132800.03199999998</v>
      </c>
      <c r="M29" s="1" t="s">
        <v>124</v>
      </c>
    </row>
    <row r="30" spans="2:13" s="10" customFormat="1" ht="78" customHeight="1" x14ac:dyDescent="0.25">
      <c r="B30" s="6">
        <v>24</v>
      </c>
      <c r="C30" s="6" t="s">
        <v>56</v>
      </c>
      <c r="D30" s="1" t="s">
        <v>57</v>
      </c>
      <c r="E30" s="48" t="s">
        <v>135</v>
      </c>
      <c r="F30" s="4" t="s">
        <v>35</v>
      </c>
      <c r="G30" s="30">
        <v>15</v>
      </c>
      <c r="H30" s="30">
        <v>15</v>
      </c>
      <c r="I30" s="30">
        <f t="shared" si="4"/>
        <v>30</v>
      </c>
      <c r="J30" s="5">
        <v>1175.43</v>
      </c>
      <c r="K30" s="5">
        <f t="shared" si="5"/>
        <v>35262.9</v>
      </c>
      <c r="L30" s="5">
        <f t="shared" si="6"/>
        <v>41610.222000000002</v>
      </c>
      <c r="M30" s="1" t="s">
        <v>124</v>
      </c>
    </row>
    <row r="31" spans="2:13" s="10" customFormat="1" ht="79.5" customHeight="1" x14ac:dyDescent="0.25">
      <c r="B31" s="6">
        <f t="shared" si="0"/>
        <v>25</v>
      </c>
      <c r="C31" s="6" t="s">
        <v>68</v>
      </c>
      <c r="D31" s="1" t="s">
        <v>69</v>
      </c>
      <c r="E31" s="49"/>
      <c r="F31" s="4" t="s">
        <v>35</v>
      </c>
      <c r="G31" s="30">
        <v>30</v>
      </c>
      <c r="H31" s="30">
        <v>30</v>
      </c>
      <c r="I31" s="30">
        <f t="shared" si="4"/>
        <v>60</v>
      </c>
      <c r="J31" s="5">
        <v>807.63</v>
      </c>
      <c r="K31" s="5">
        <f t="shared" si="5"/>
        <v>48457.8</v>
      </c>
      <c r="L31" s="5">
        <f t="shared" si="6"/>
        <v>57180.203999999998</v>
      </c>
      <c r="M31" s="1" t="s">
        <v>124</v>
      </c>
    </row>
    <row r="32" spans="2:13" s="10" customFormat="1" ht="84" customHeight="1" x14ac:dyDescent="0.25">
      <c r="B32" s="6">
        <f t="shared" si="0"/>
        <v>26</v>
      </c>
      <c r="C32" s="6" t="s">
        <v>78</v>
      </c>
      <c r="D32" s="1" t="s">
        <v>79</v>
      </c>
      <c r="E32" s="50"/>
      <c r="F32" s="4" t="s">
        <v>35</v>
      </c>
      <c r="G32" s="30">
        <v>40</v>
      </c>
      <c r="H32" s="30">
        <v>40</v>
      </c>
      <c r="I32" s="30">
        <f t="shared" si="4"/>
        <v>80</v>
      </c>
      <c r="J32" s="5">
        <v>953.39</v>
      </c>
      <c r="K32" s="5">
        <f t="shared" si="5"/>
        <v>76271.199999999997</v>
      </c>
      <c r="L32" s="5">
        <f t="shared" si="6"/>
        <v>90000.015999999989</v>
      </c>
      <c r="M32" s="1" t="s">
        <v>124</v>
      </c>
    </row>
    <row r="33" spans="1:28" ht="33.75" customHeight="1" x14ac:dyDescent="0.25">
      <c r="A33" s="10"/>
      <c r="B33" s="6">
        <f t="shared" si="0"/>
        <v>27</v>
      </c>
      <c r="C33" s="6" t="s">
        <v>84</v>
      </c>
      <c r="D33" s="1" t="s">
        <v>85</v>
      </c>
      <c r="E33" s="48" t="s">
        <v>136</v>
      </c>
      <c r="F33" s="4" t="s">
        <v>35</v>
      </c>
      <c r="G33" s="30">
        <v>25</v>
      </c>
      <c r="H33" s="30">
        <v>25</v>
      </c>
      <c r="I33" s="30">
        <f t="shared" si="1"/>
        <v>50</v>
      </c>
      <c r="J33" s="5">
        <v>1932.21</v>
      </c>
      <c r="K33" s="5">
        <f t="shared" si="2"/>
        <v>96610.5</v>
      </c>
      <c r="L33" s="5">
        <f t="shared" si="3"/>
        <v>114000.39</v>
      </c>
      <c r="M33" s="1" t="s">
        <v>124</v>
      </c>
      <c r="N33" s="10"/>
      <c r="O33" s="10"/>
      <c r="P33" s="10"/>
      <c r="Q33" s="10"/>
      <c r="R33" s="10"/>
      <c r="S33" s="10"/>
      <c r="T33" s="10"/>
      <c r="U33" s="10"/>
      <c r="V33" s="10"/>
      <c r="W33" s="10"/>
      <c r="AB33" s="10"/>
    </row>
    <row r="34" spans="1:28" ht="36" customHeight="1" x14ac:dyDescent="0.25">
      <c r="A34" s="10"/>
      <c r="B34" s="6">
        <f t="shared" si="0"/>
        <v>28</v>
      </c>
      <c r="C34" s="6" t="s">
        <v>86</v>
      </c>
      <c r="D34" s="1" t="s">
        <v>87</v>
      </c>
      <c r="E34" s="49"/>
      <c r="F34" s="4" t="s">
        <v>35</v>
      </c>
      <c r="G34" s="30">
        <v>5</v>
      </c>
      <c r="H34" s="30">
        <v>5</v>
      </c>
      <c r="I34" s="30">
        <f t="shared" si="1"/>
        <v>10</v>
      </c>
      <c r="J34" s="5">
        <v>2093.23</v>
      </c>
      <c r="K34" s="5">
        <f t="shared" si="2"/>
        <v>20932.3</v>
      </c>
      <c r="L34" s="5">
        <f t="shared" si="3"/>
        <v>24700.113999999998</v>
      </c>
      <c r="M34" s="1" t="s">
        <v>124</v>
      </c>
      <c r="N34" s="10"/>
      <c r="O34" s="10"/>
      <c r="P34" s="10"/>
      <c r="Q34" s="10"/>
      <c r="R34" s="10"/>
      <c r="S34" s="10"/>
      <c r="T34" s="10"/>
      <c r="U34" s="10"/>
      <c r="V34" s="10"/>
      <c r="W34" s="10"/>
      <c r="AB34" s="10"/>
    </row>
    <row r="35" spans="1:28" ht="40.5" customHeight="1" x14ac:dyDescent="0.25">
      <c r="A35" s="10"/>
      <c r="B35" s="6">
        <f t="shared" si="0"/>
        <v>29</v>
      </c>
      <c r="C35" s="6" t="s">
        <v>88</v>
      </c>
      <c r="D35" s="1" t="s">
        <v>89</v>
      </c>
      <c r="E35" s="49"/>
      <c r="F35" s="4" t="s">
        <v>35</v>
      </c>
      <c r="G35" s="30">
        <v>2</v>
      </c>
      <c r="H35" s="30">
        <v>0</v>
      </c>
      <c r="I35" s="30">
        <f t="shared" si="1"/>
        <v>2</v>
      </c>
      <c r="J35" s="5">
        <v>3542.38</v>
      </c>
      <c r="K35" s="5">
        <f t="shared" si="2"/>
        <v>7084.76</v>
      </c>
      <c r="L35" s="5">
        <f t="shared" si="3"/>
        <v>8360.0167999999994</v>
      </c>
      <c r="M35" s="1" t="s">
        <v>124</v>
      </c>
      <c r="N35" s="10"/>
      <c r="O35" s="10"/>
      <c r="P35" s="10"/>
      <c r="Q35" s="10"/>
      <c r="R35" s="10"/>
      <c r="S35" s="10"/>
      <c r="T35" s="10"/>
      <c r="U35" s="10"/>
      <c r="V35" s="10"/>
      <c r="W35" s="10"/>
      <c r="AB35" s="10"/>
    </row>
    <row r="36" spans="1:28" ht="35.25" customHeight="1" x14ac:dyDescent="0.25">
      <c r="A36" s="10"/>
      <c r="B36" s="6">
        <f t="shared" si="0"/>
        <v>30</v>
      </c>
      <c r="C36" s="6" t="s">
        <v>90</v>
      </c>
      <c r="D36" s="1" t="s">
        <v>91</v>
      </c>
      <c r="E36" s="49"/>
      <c r="F36" s="4" t="s">
        <v>35</v>
      </c>
      <c r="G36" s="30">
        <v>0</v>
      </c>
      <c r="H36" s="30">
        <v>2</v>
      </c>
      <c r="I36" s="30">
        <f t="shared" si="1"/>
        <v>2</v>
      </c>
      <c r="J36" s="5">
        <v>4147.46</v>
      </c>
      <c r="K36" s="5">
        <f t="shared" si="2"/>
        <v>8294.92</v>
      </c>
      <c r="L36" s="5">
        <f t="shared" si="3"/>
        <v>9788.0056000000004</v>
      </c>
      <c r="M36" s="1" t="s">
        <v>124</v>
      </c>
      <c r="N36" s="10"/>
      <c r="O36" s="10"/>
      <c r="P36" s="10"/>
      <c r="Q36" s="10"/>
      <c r="R36" s="10"/>
      <c r="S36" s="10"/>
      <c r="T36" s="10"/>
      <c r="U36" s="10"/>
      <c r="V36" s="10"/>
      <c r="W36" s="10"/>
      <c r="AB36" s="10"/>
    </row>
    <row r="37" spans="1:28" ht="33.75" customHeight="1" x14ac:dyDescent="0.25">
      <c r="A37" s="10"/>
      <c r="B37" s="6">
        <f t="shared" si="0"/>
        <v>31</v>
      </c>
      <c r="C37" s="6" t="s">
        <v>92</v>
      </c>
      <c r="D37" s="1" t="s">
        <v>93</v>
      </c>
      <c r="E37" s="49"/>
      <c r="F37" s="4" t="s">
        <v>35</v>
      </c>
      <c r="G37" s="30">
        <v>0</v>
      </c>
      <c r="H37" s="30">
        <v>4</v>
      </c>
      <c r="I37" s="30">
        <f t="shared" si="1"/>
        <v>4</v>
      </c>
      <c r="J37" s="5">
        <v>3711.87</v>
      </c>
      <c r="K37" s="5">
        <f t="shared" si="2"/>
        <v>14847.48</v>
      </c>
      <c r="L37" s="5">
        <f t="shared" si="3"/>
        <v>17520.026399999999</v>
      </c>
      <c r="M37" s="1" t="s">
        <v>124</v>
      </c>
      <c r="N37" s="10"/>
      <c r="O37" s="10"/>
      <c r="P37" s="10"/>
      <c r="Q37" s="10"/>
      <c r="R37" s="10"/>
      <c r="S37" s="10"/>
      <c r="T37" s="10"/>
      <c r="U37" s="10"/>
      <c r="V37" s="10"/>
      <c r="W37" s="10"/>
      <c r="AB37" s="10"/>
    </row>
    <row r="38" spans="1:28" s="10" customFormat="1" ht="38.25" customHeight="1" x14ac:dyDescent="0.25">
      <c r="B38" s="6">
        <v>32</v>
      </c>
      <c r="C38" s="6" t="s">
        <v>107</v>
      </c>
      <c r="D38" s="1" t="s">
        <v>108</v>
      </c>
      <c r="E38" s="49"/>
      <c r="F38" s="4" t="s">
        <v>35</v>
      </c>
      <c r="G38" s="30">
        <v>50</v>
      </c>
      <c r="H38" s="30">
        <v>50</v>
      </c>
      <c r="I38" s="30">
        <f t="shared" ref="I38:I39" si="7">SUM(G38:H38)</f>
        <v>100</v>
      </c>
      <c r="J38" s="5">
        <v>1495.77</v>
      </c>
      <c r="K38" s="5">
        <f t="shared" ref="K38:K39" si="8">J38*I38</f>
        <v>149577</v>
      </c>
      <c r="L38" s="5">
        <f t="shared" ref="L38:L39" si="9">K38*1.18</f>
        <v>176500.86</v>
      </c>
      <c r="M38" s="1" t="s">
        <v>124</v>
      </c>
    </row>
    <row r="39" spans="1:28" s="10" customFormat="1" ht="33" customHeight="1" x14ac:dyDescent="0.25">
      <c r="B39" s="6">
        <v>33</v>
      </c>
      <c r="C39" s="6" t="s">
        <v>109</v>
      </c>
      <c r="D39" s="1" t="s">
        <v>110</v>
      </c>
      <c r="E39" s="50"/>
      <c r="F39" s="4" t="s">
        <v>35</v>
      </c>
      <c r="G39" s="30">
        <v>10</v>
      </c>
      <c r="H39" s="30">
        <v>10</v>
      </c>
      <c r="I39" s="30">
        <f t="shared" si="7"/>
        <v>20</v>
      </c>
      <c r="J39" s="5">
        <v>1932.21</v>
      </c>
      <c r="K39" s="5">
        <f t="shared" si="8"/>
        <v>38644.199999999997</v>
      </c>
      <c r="L39" s="5">
        <f t="shared" si="9"/>
        <v>45600.155999999995</v>
      </c>
      <c r="M39" s="1" t="s">
        <v>124</v>
      </c>
    </row>
    <row r="40" spans="1:28" ht="35.25" customHeight="1" x14ac:dyDescent="0.25">
      <c r="A40" s="10"/>
      <c r="B40" s="6">
        <f t="shared" si="0"/>
        <v>34</v>
      </c>
      <c r="C40" s="6" t="s">
        <v>94</v>
      </c>
      <c r="D40" s="1" t="s">
        <v>137</v>
      </c>
      <c r="E40" s="1" t="s">
        <v>139</v>
      </c>
      <c r="F40" s="4" t="s">
        <v>35</v>
      </c>
      <c r="G40" s="30">
        <v>15000</v>
      </c>
      <c r="H40" s="30">
        <v>15000</v>
      </c>
      <c r="I40" s="30">
        <f t="shared" si="1"/>
        <v>30000</v>
      </c>
      <c r="J40" s="5">
        <v>2.12</v>
      </c>
      <c r="K40" s="5">
        <f t="shared" si="2"/>
        <v>63600</v>
      </c>
      <c r="L40" s="5">
        <f t="shared" si="3"/>
        <v>75048</v>
      </c>
      <c r="M40" s="1" t="s">
        <v>124</v>
      </c>
      <c r="N40" s="10"/>
      <c r="O40" s="10"/>
      <c r="P40" s="10"/>
      <c r="Q40" s="10"/>
      <c r="R40" s="10"/>
      <c r="S40" s="10"/>
      <c r="T40" s="10"/>
      <c r="U40" s="10"/>
      <c r="V40" s="10"/>
      <c r="W40" s="10"/>
      <c r="AB40" s="10"/>
    </row>
    <row r="41" spans="1:28" ht="153" customHeight="1" x14ac:dyDescent="0.25">
      <c r="A41" s="10"/>
      <c r="B41" s="6">
        <f t="shared" si="0"/>
        <v>35</v>
      </c>
      <c r="C41" s="6" t="s">
        <v>95</v>
      </c>
      <c r="D41" s="1" t="s">
        <v>138</v>
      </c>
      <c r="E41" s="35" t="s">
        <v>145</v>
      </c>
      <c r="F41" s="4" t="s">
        <v>96</v>
      </c>
      <c r="G41" s="30">
        <v>40</v>
      </c>
      <c r="H41" s="30">
        <v>0</v>
      </c>
      <c r="I41" s="30">
        <f t="shared" si="1"/>
        <v>40</v>
      </c>
      <c r="J41" s="5">
        <v>230.51</v>
      </c>
      <c r="K41" s="5">
        <f t="shared" si="2"/>
        <v>9220.4</v>
      </c>
      <c r="L41" s="5">
        <f t="shared" si="3"/>
        <v>10880.071999999998</v>
      </c>
      <c r="M41" s="1" t="s">
        <v>124</v>
      </c>
      <c r="N41" s="10"/>
      <c r="O41" s="10"/>
      <c r="P41" s="10"/>
      <c r="Q41" s="10"/>
      <c r="R41" s="10"/>
      <c r="S41" s="10"/>
      <c r="T41" s="10"/>
      <c r="U41" s="10"/>
      <c r="V41" s="10"/>
      <c r="W41" s="10"/>
      <c r="AB41" s="10"/>
    </row>
    <row r="42" spans="1:28" ht="153" customHeight="1" x14ac:dyDescent="0.25">
      <c r="A42" s="10"/>
      <c r="B42" s="6">
        <f t="shared" si="0"/>
        <v>36</v>
      </c>
      <c r="C42" s="6" t="s">
        <v>97</v>
      </c>
      <c r="D42" s="1" t="s">
        <v>98</v>
      </c>
      <c r="E42" s="35" t="s">
        <v>144</v>
      </c>
      <c r="F42" s="4" t="s">
        <v>96</v>
      </c>
      <c r="G42" s="30">
        <v>500</v>
      </c>
      <c r="H42" s="30">
        <v>0</v>
      </c>
      <c r="I42" s="30">
        <f t="shared" si="1"/>
        <v>500</v>
      </c>
      <c r="J42" s="5">
        <v>15.68</v>
      </c>
      <c r="K42" s="5">
        <f t="shared" si="2"/>
        <v>7840</v>
      </c>
      <c r="L42" s="5">
        <f t="shared" si="3"/>
        <v>9251.1999999999989</v>
      </c>
      <c r="M42" s="1" t="s">
        <v>124</v>
      </c>
      <c r="N42" s="10"/>
      <c r="O42" s="10"/>
      <c r="P42" s="10"/>
      <c r="Q42" s="10"/>
      <c r="R42" s="10"/>
      <c r="S42" s="10"/>
      <c r="T42" s="10"/>
      <c r="U42" s="10"/>
      <c r="V42" s="10"/>
      <c r="W42" s="10"/>
      <c r="AB42" s="10"/>
    </row>
    <row r="43" spans="1:28" ht="156" customHeight="1" x14ac:dyDescent="0.25">
      <c r="A43" s="10"/>
      <c r="B43" s="6">
        <f t="shared" si="0"/>
        <v>37</v>
      </c>
      <c r="C43" s="6" t="s">
        <v>99</v>
      </c>
      <c r="D43" s="1" t="s">
        <v>100</v>
      </c>
      <c r="E43" s="35" t="s">
        <v>146</v>
      </c>
      <c r="F43" s="4" t="s">
        <v>101</v>
      </c>
      <c r="G43" s="30">
        <v>120</v>
      </c>
      <c r="H43" s="30">
        <v>0</v>
      </c>
      <c r="I43" s="30">
        <f t="shared" si="1"/>
        <v>120</v>
      </c>
      <c r="J43" s="5">
        <v>40.68</v>
      </c>
      <c r="K43" s="5">
        <f t="shared" si="2"/>
        <v>4881.6000000000004</v>
      </c>
      <c r="L43" s="5">
        <f t="shared" si="3"/>
        <v>5760.2880000000005</v>
      </c>
      <c r="M43" s="1" t="s">
        <v>124</v>
      </c>
      <c r="N43" s="10"/>
      <c r="O43" s="10"/>
      <c r="P43" s="10"/>
      <c r="Q43" s="10"/>
      <c r="R43" s="10"/>
      <c r="S43" s="10"/>
      <c r="T43" s="10"/>
      <c r="U43" s="10"/>
      <c r="V43" s="10"/>
      <c r="W43" s="10"/>
      <c r="AB43" s="10"/>
    </row>
    <row r="44" spans="1:28" ht="42" customHeight="1" x14ac:dyDescent="0.25">
      <c r="A44" s="10"/>
      <c r="B44" s="6">
        <f t="shared" si="0"/>
        <v>38</v>
      </c>
      <c r="C44" s="6" t="s">
        <v>102</v>
      </c>
      <c r="D44" s="1" t="s">
        <v>103</v>
      </c>
      <c r="E44" s="1" t="s">
        <v>104</v>
      </c>
      <c r="F44" s="4" t="s">
        <v>35</v>
      </c>
      <c r="G44" s="30">
        <v>40</v>
      </c>
      <c r="H44" s="30">
        <v>40</v>
      </c>
      <c r="I44" s="30">
        <f t="shared" si="1"/>
        <v>80</v>
      </c>
      <c r="J44" s="5">
        <v>74.58</v>
      </c>
      <c r="K44" s="5">
        <f t="shared" si="2"/>
        <v>5966.4</v>
      </c>
      <c r="L44" s="5">
        <f t="shared" si="3"/>
        <v>7040.351999999999</v>
      </c>
      <c r="M44" s="1" t="s">
        <v>124</v>
      </c>
      <c r="N44" s="10"/>
      <c r="O44" s="10"/>
      <c r="P44" s="10"/>
      <c r="Q44" s="10"/>
      <c r="R44" s="10"/>
      <c r="S44" s="10"/>
      <c r="T44" s="10"/>
      <c r="U44" s="10"/>
      <c r="V44" s="10"/>
      <c r="W44" s="10"/>
      <c r="AB44" s="10"/>
    </row>
    <row r="45" spans="1:28" ht="165" x14ac:dyDescent="0.25">
      <c r="A45" s="10"/>
      <c r="B45" s="6">
        <f t="shared" si="0"/>
        <v>39</v>
      </c>
      <c r="C45" s="6" t="s">
        <v>111</v>
      </c>
      <c r="D45" s="1" t="s">
        <v>112</v>
      </c>
      <c r="E45" s="35" t="s">
        <v>147</v>
      </c>
      <c r="F45" s="4" t="s">
        <v>101</v>
      </c>
      <c r="G45" s="30">
        <v>100</v>
      </c>
      <c r="H45" s="30">
        <v>100</v>
      </c>
      <c r="I45" s="30">
        <f t="shared" si="1"/>
        <v>200</v>
      </c>
      <c r="J45" s="5">
        <v>101.7</v>
      </c>
      <c r="K45" s="5">
        <f t="shared" si="2"/>
        <v>20340</v>
      </c>
      <c r="L45" s="5">
        <f t="shared" si="3"/>
        <v>24001.199999999997</v>
      </c>
      <c r="M45" s="1" t="s">
        <v>124</v>
      </c>
      <c r="N45" s="10"/>
      <c r="O45" s="10"/>
      <c r="P45" s="10"/>
      <c r="Q45" s="10"/>
      <c r="R45" s="10"/>
      <c r="S45" s="10"/>
      <c r="T45" s="10"/>
      <c r="U45" s="10"/>
      <c r="V45" s="10"/>
      <c r="W45" s="10"/>
      <c r="AB45" s="10"/>
    </row>
    <row r="46" spans="1:28" ht="153.75" customHeight="1" x14ac:dyDescent="0.25">
      <c r="A46" s="10"/>
      <c r="B46" s="6">
        <f t="shared" si="0"/>
        <v>40</v>
      </c>
      <c r="C46" s="6" t="s">
        <v>113</v>
      </c>
      <c r="D46" s="1" t="s">
        <v>114</v>
      </c>
      <c r="E46" s="35" t="s">
        <v>148</v>
      </c>
      <c r="F46" s="4" t="s">
        <v>101</v>
      </c>
      <c r="G46" s="30">
        <v>50</v>
      </c>
      <c r="H46" s="30">
        <v>50</v>
      </c>
      <c r="I46" s="30">
        <f t="shared" si="1"/>
        <v>100</v>
      </c>
      <c r="J46" s="5">
        <v>96.62</v>
      </c>
      <c r="K46" s="5">
        <f t="shared" si="2"/>
        <v>9662</v>
      </c>
      <c r="L46" s="5">
        <f t="shared" si="3"/>
        <v>11401.16</v>
      </c>
      <c r="M46" s="1" t="s">
        <v>124</v>
      </c>
      <c r="N46" s="10"/>
      <c r="O46" s="10"/>
      <c r="P46" s="10"/>
      <c r="Q46" s="10"/>
      <c r="R46" s="10"/>
      <c r="S46" s="10"/>
      <c r="T46" s="10"/>
      <c r="U46" s="10"/>
      <c r="V46" s="10"/>
      <c r="W46" s="10"/>
      <c r="AB46" s="10"/>
    </row>
    <row r="47" spans="1:28" ht="153.75" customHeight="1" x14ac:dyDescent="0.25">
      <c r="A47" s="10"/>
      <c r="B47" s="6">
        <f t="shared" si="0"/>
        <v>41</v>
      </c>
      <c r="C47" s="6" t="s">
        <v>115</v>
      </c>
      <c r="D47" s="1" t="s">
        <v>116</v>
      </c>
      <c r="E47" s="35" t="s">
        <v>149</v>
      </c>
      <c r="F47" s="4" t="s">
        <v>101</v>
      </c>
      <c r="G47" s="30">
        <v>50</v>
      </c>
      <c r="H47" s="30">
        <v>50</v>
      </c>
      <c r="I47" s="30">
        <f t="shared" si="1"/>
        <v>100</v>
      </c>
      <c r="J47" s="5">
        <v>338.14</v>
      </c>
      <c r="K47" s="5">
        <f t="shared" si="2"/>
        <v>33814</v>
      </c>
      <c r="L47" s="5">
        <f t="shared" si="3"/>
        <v>39900.519999999997</v>
      </c>
      <c r="M47" s="1" t="s">
        <v>124</v>
      </c>
      <c r="N47" s="10"/>
      <c r="O47" s="10"/>
      <c r="P47" s="10"/>
      <c r="Q47" s="10"/>
      <c r="R47" s="10"/>
      <c r="S47" s="10"/>
      <c r="T47" s="10"/>
      <c r="U47" s="10"/>
      <c r="V47" s="10"/>
      <c r="W47" s="10"/>
      <c r="AB47" s="10"/>
    </row>
    <row r="48" spans="1:28" x14ac:dyDescent="0.25">
      <c r="A48" s="10"/>
      <c r="B48" s="16"/>
      <c r="C48" s="18"/>
      <c r="D48" s="17"/>
      <c r="E48" s="17"/>
      <c r="F48" s="18"/>
      <c r="G48" s="18"/>
      <c r="H48" s="18"/>
      <c r="I48" s="18"/>
      <c r="J48" s="20"/>
      <c r="K48" s="21">
        <f>SUM(K7:K47)</f>
        <v>1932078.3699999994</v>
      </c>
      <c r="L48" s="21">
        <f>SUM(L7:L47)</f>
        <v>2279852.4766000011</v>
      </c>
      <c r="M48" s="2"/>
      <c r="N48" s="10"/>
      <c r="O48" s="10"/>
      <c r="P48" s="10"/>
      <c r="Q48" s="10"/>
      <c r="R48" s="10"/>
      <c r="S48" s="10"/>
      <c r="T48" s="10"/>
      <c r="U48" s="10"/>
      <c r="V48" s="10"/>
      <c r="W48" s="10"/>
      <c r="AB48" s="10"/>
    </row>
    <row r="49" spans="1:28" x14ac:dyDescent="0.25">
      <c r="A49" s="10"/>
      <c r="B49" s="15"/>
      <c r="C49" s="15"/>
      <c r="D49" s="2"/>
      <c r="E49" s="2"/>
      <c r="F49" s="15"/>
      <c r="G49" s="15"/>
      <c r="H49" s="15"/>
      <c r="I49" s="15"/>
      <c r="J49" s="15"/>
      <c r="K49" s="15" t="s">
        <v>18</v>
      </c>
      <c r="L49" s="29">
        <f>L48-K48</f>
        <v>347774.10660000169</v>
      </c>
      <c r="M49" s="2"/>
      <c r="N49" s="10"/>
      <c r="O49" s="10"/>
      <c r="P49" s="10"/>
      <c r="Q49" s="10"/>
      <c r="R49" s="10"/>
      <c r="S49" s="10"/>
      <c r="T49" s="10"/>
      <c r="U49" s="10"/>
      <c r="V49" s="10"/>
      <c r="W49" s="10"/>
      <c r="AB49" s="10"/>
    </row>
    <row r="50" spans="1:28" x14ac:dyDescent="0.25">
      <c r="B50" s="47" t="s">
        <v>3</v>
      </c>
      <c r="C50" s="47"/>
      <c r="D50" s="47"/>
      <c r="E50" s="47"/>
      <c r="F50" s="47"/>
      <c r="G50" s="47"/>
      <c r="H50" s="47"/>
      <c r="I50" s="47"/>
      <c r="J50" s="47"/>
      <c r="K50" s="47"/>
      <c r="L50" s="47"/>
      <c r="M50" s="47"/>
    </row>
    <row r="51" spans="1:28" s="10" customFormat="1" x14ac:dyDescent="0.25">
      <c r="B51" s="46" t="s">
        <v>4</v>
      </c>
      <c r="C51" s="46"/>
      <c r="D51" s="46"/>
      <c r="E51" s="51" t="s">
        <v>152</v>
      </c>
      <c r="F51" s="52"/>
      <c r="G51" s="52"/>
      <c r="H51" s="52"/>
      <c r="I51" s="52"/>
      <c r="J51" s="52"/>
      <c r="K51" s="52"/>
      <c r="L51" s="52"/>
      <c r="M51" s="52"/>
      <c r="N51" s="53"/>
    </row>
    <row r="52" spans="1:28" s="10" customFormat="1" ht="15.75" customHeight="1" x14ac:dyDescent="0.25">
      <c r="B52" s="46" t="s">
        <v>5</v>
      </c>
      <c r="C52" s="46"/>
      <c r="D52" s="46"/>
      <c r="E52" s="54" t="s">
        <v>118</v>
      </c>
      <c r="F52" s="55"/>
      <c r="G52" s="55"/>
      <c r="H52" s="55"/>
      <c r="I52" s="55"/>
      <c r="J52" s="55"/>
      <c r="K52" s="55"/>
      <c r="L52" s="55"/>
      <c r="M52" s="55"/>
      <c r="N52" s="56"/>
      <c r="O52" s="2"/>
      <c r="P52" s="2"/>
      <c r="Q52" s="2"/>
      <c r="R52" s="2"/>
      <c r="S52" s="2"/>
      <c r="T52" s="2"/>
    </row>
    <row r="53" spans="1:28" s="10" customFormat="1" ht="15" customHeight="1" x14ac:dyDescent="0.25">
      <c r="B53" s="46" t="s">
        <v>6</v>
      </c>
      <c r="C53" s="46"/>
      <c r="D53" s="46"/>
      <c r="E53" s="51" t="s">
        <v>119</v>
      </c>
      <c r="F53" s="52"/>
      <c r="G53" s="52"/>
      <c r="H53" s="52"/>
      <c r="I53" s="52"/>
      <c r="J53" s="52"/>
      <c r="K53" s="52"/>
      <c r="L53" s="52"/>
      <c r="M53" s="52"/>
      <c r="N53" s="52"/>
    </row>
    <row r="54" spans="1:28" s="10" customFormat="1" ht="15" customHeight="1" x14ac:dyDescent="0.25">
      <c r="B54" s="46"/>
      <c r="C54" s="46"/>
      <c r="D54" s="46"/>
      <c r="E54" s="51" t="s">
        <v>120</v>
      </c>
      <c r="F54" s="52"/>
      <c r="G54" s="52"/>
      <c r="H54" s="52"/>
      <c r="I54" s="52"/>
      <c r="J54" s="52"/>
      <c r="K54" s="52"/>
      <c r="L54" s="52"/>
      <c r="M54" s="52"/>
      <c r="N54" s="52"/>
    </row>
    <row r="55" spans="1:28" s="10" customFormat="1" x14ac:dyDescent="0.25">
      <c r="B55" s="57" t="s">
        <v>20</v>
      </c>
      <c r="C55" s="58"/>
      <c r="D55" s="59"/>
      <c r="E55" s="51" t="s">
        <v>121</v>
      </c>
      <c r="F55" s="52"/>
      <c r="G55" s="52"/>
      <c r="H55" s="52"/>
      <c r="I55" s="52"/>
      <c r="J55" s="52"/>
      <c r="K55" s="52"/>
      <c r="L55" s="52"/>
      <c r="M55" s="52"/>
      <c r="N55" s="53"/>
    </row>
    <row r="56" spans="1:28" s="10" customFormat="1" x14ac:dyDescent="0.25">
      <c r="B56" s="46" t="s">
        <v>7</v>
      </c>
      <c r="C56" s="46"/>
      <c r="D56" s="46"/>
      <c r="E56" s="51" t="s">
        <v>123</v>
      </c>
      <c r="F56" s="52"/>
      <c r="G56" s="52"/>
      <c r="H56" s="52"/>
      <c r="I56" s="52"/>
      <c r="J56" s="52"/>
      <c r="K56" s="52"/>
      <c r="L56" s="52"/>
      <c r="M56" s="52"/>
      <c r="N56" s="53"/>
    </row>
    <row r="57" spans="1:28" s="10" customFormat="1" x14ac:dyDescent="0.25">
      <c r="B57" s="46" t="s">
        <v>8</v>
      </c>
      <c r="C57" s="46"/>
      <c r="D57" s="46"/>
      <c r="E57" s="51" t="s">
        <v>122</v>
      </c>
      <c r="F57" s="52"/>
      <c r="G57" s="52"/>
      <c r="H57" s="52"/>
      <c r="I57" s="52"/>
      <c r="J57" s="52"/>
      <c r="K57" s="52"/>
      <c r="L57" s="52"/>
      <c r="M57" s="52"/>
      <c r="N57" s="53"/>
    </row>
    <row r="58" spans="1:28" x14ac:dyDescent="0.25">
      <c r="A58" s="10"/>
      <c r="B58" s="25"/>
      <c r="C58" s="25"/>
      <c r="D58" s="25"/>
      <c r="E58" s="26"/>
      <c r="F58" s="26"/>
      <c r="G58" s="26"/>
      <c r="H58" s="26"/>
      <c r="I58" s="26"/>
      <c r="J58" s="26"/>
      <c r="K58" s="26"/>
      <c r="L58" s="26"/>
      <c r="M58" s="26"/>
      <c r="N58" s="10"/>
    </row>
    <row r="60" spans="1:28" x14ac:dyDescent="0.25">
      <c r="E60" t="s">
        <v>143</v>
      </c>
      <c r="G60" t="s">
        <v>150</v>
      </c>
    </row>
    <row r="62" spans="1:28" x14ac:dyDescent="0.25">
      <c r="B62" s="31" t="s">
        <v>10</v>
      </c>
      <c r="C62" s="31"/>
    </row>
    <row r="63" spans="1:28" x14ac:dyDescent="0.25">
      <c r="B63" s="31"/>
      <c r="C63" s="32" t="s">
        <v>142</v>
      </c>
    </row>
    <row r="64" spans="1:28" x14ac:dyDescent="0.25">
      <c r="B64" s="31" t="s">
        <v>11</v>
      </c>
      <c r="C64" s="33" t="s">
        <v>140</v>
      </c>
    </row>
    <row r="65" spans="2:3" x14ac:dyDescent="0.25">
      <c r="B65" s="31" t="s">
        <v>12</v>
      </c>
      <c r="C65" s="34" t="s">
        <v>141</v>
      </c>
    </row>
  </sheetData>
  <mergeCells count="30">
    <mergeCell ref="E56:N56"/>
    <mergeCell ref="E57:N57"/>
    <mergeCell ref="B56:D56"/>
    <mergeCell ref="B57:D57"/>
    <mergeCell ref="E54:N54"/>
    <mergeCell ref="E55:N55"/>
    <mergeCell ref="B55:D55"/>
    <mergeCell ref="B54:D54"/>
    <mergeCell ref="B53:D53"/>
    <mergeCell ref="B51:D51"/>
    <mergeCell ref="B50:M50"/>
    <mergeCell ref="B52:D52"/>
    <mergeCell ref="E15:E24"/>
    <mergeCell ref="E25:E29"/>
    <mergeCell ref="E30:E32"/>
    <mergeCell ref="E33:E39"/>
    <mergeCell ref="E51:N51"/>
    <mergeCell ref="E52:N52"/>
    <mergeCell ref="E53:N53"/>
    <mergeCell ref="B2:M2"/>
    <mergeCell ref="B4:B5"/>
    <mergeCell ref="D4:D5"/>
    <mergeCell ref="L4:L5"/>
    <mergeCell ref="M4:M5"/>
    <mergeCell ref="E4:E5"/>
    <mergeCell ref="F4:F5"/>
    <mergeCell ref="G4:I4"/>
    <mergeCell ref="C4:C5"/>
    <mergeCell ref="K4:K5"/>
    <mergeCell ref="J4:J5"/>
  </mergeCells>
  <hyperlinks>
    <hyperlink ref="C65" r:id="rId1"/>
  </hyperlinks>
  <pageMargins left="0.39370078740157483" right="0.39370078740157483" top="0.39370078740157483" bottom="0.39370078740157483" header="0.31496062992125984" footer="0.31496062992125984"/>
  <pageSetup paperSize="9" scale="52" fitToHeight="0" orientation="landscape" r:id="rId2"/>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27" t="s">
        <v>22</v>
      </c>
      <c r="B5" t="e">
        <f>XLR_ERRNAME</f>
        <v>#NAME?</v>
      </c>
    </row>
    <row r="6" spans="1:19" x14ac:dyDescent="0.25">
      <c r="A6" t="s">
        <v>23</v>
      </c>
      <c r="B6">
        <v>8048</v>
      </c>
      <c r="C6" s="28" t="s">
        <v>24</v>
      </c>
      <c r="D6">
        <v>4925</v>
      </c>
      <c r="E6" s="28" t="s">
        <v>25</v>
      </c>
      <c r="F6" s="28" t="s">
        <v>26</v>
      </c>
      <c r="G6" s="28" t="s">
        <v>27</v>
      </c>
      <c r="H6" s="28" t="s">
        <v>27</v>
      </c>
      <c r="I6" s="28" t="s">
        <v>27</v>
      </c>
      <c r="J6" s="28" t="s">
        <v>25</v>
      </c>
      <c r="K6" s="28" t="s">
        <v>28</v>
      </c>
      <c r="L6" s="28" t="s">
        <v>29</v>
      </c>
      <c r="M6" s="28" t="s">
        <v>30</v>
      </c>
      <c r="N6" s="28" t="s">
        <v>27</v>
      </c>
      <c r="O6">
        <v>246342</v>
      </c>
      <c r="P6" s="28" t="s">
        <v>31</v>
      </c>
      <c r="Q6">
        <v>0</v>
      </c>
      <c r="R6" s="28" t="s">
        <v>27</v>
      </c>
      <c r="S6" s="28" t="s">
        <v>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Query1</vt:lpstr>
      <vt:lpstr>Query3</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Шушпанникова Елена Викторовна</dc:creator>
  <cp:lastModifiedBy>Мигранова Регина Фангизовна</cp:lastModifiedBy>
  <cp:lastPrinted>2015-03-25T11:45:24Z</cp:lastPrinted>
  <dcterms:created xsi:type="dcterms:W3CDTF">2013-12-19T08:11:42Z</dcterms:created>
  <dcterms:modified xsi:type="dcterms:W3CDTF">2015-04-22T12:06:38Z</dcterms:modified>
</cp:coreProperties>
</file>